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yasui バックアップ\yasui\陸上 専門委員長\R3\03 大会\通信・総体・県ジュニア・新人戦申込み\"/>
    </mc:Choice>
  </mc:AlternateContent>
  <xr:revisionPtr revIDLastSave="0" documentId="13_ncr:1_{91293293-0951-4085-8EC6-AAA51314E91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r:id="rId4"/>
  </sheets>
  <definedNames>
    <definedName name="_xlnm._FilterDatabase" localSheetId="1" hidden="1">男子!$A$8:$AX$8</definedName>
    <definedName name="_xlnm.Print_Area" localSheetId="0">はじめにお読みください!$A$1:$T$28</definedName>
    <definedName name="_xlnm.Print_Area" localSheetId="2">女子!$C$1:$AK$48</definedName>
    <definedName name="_xlnm.Print_Area" localSheetId="1">男子!$C$1:$AK$51</definedName>
    <definedName name="_xlnm.Print_Titles" localSheetId="2">女子!$1:$8</definedName>
    <definedName name="_xlnm.Print_Titles" localSheetId="1">男子!$1:$8</definedName>
    <definedName name="リレー">コード!$E$2:$E$4</definedName>
    <definedName name="女子コード">コード!$D$2:$D$14</definedName>
    <definedName name="男子コード">コード!$B$2:$B$17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19" i="8" l="1"/>
  <c r="AM19" i="8"/>
  <c r="AO19" i="8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O27" i="1"/>
  <c r="AN9" i="8"/>
  <c r="AM9" i="8"/>
  <c r="AO9" i="8"/>
  <c r="AN10" i="8"/>
  <c r="AM10" i="8"/>
  <c r="AO10" i="8"/>
  <c r="AN11" i="8"/>
  <c r="AM11" i="8"/>
  <c r="AO11" i="8"/>
  <c r="AN12" i="8"/>
  <c r="AM12" i="8"/>
  <c r="AO12" i="8"/>
  <c r="AN13" i="8"/>
  <c r="AM13" i="8"/>
  <c r="AO13" i="8"/>
  <c r="AN14" i="8"/>
  <c r="AM14" i="8"/>
  <c r="AO14" i="8"/>
  <c r="AN15" i="8"/>
  <c r="AM15" i="8"/>
  <c r="AO15" i="8"/>
  <c r="AN16" i="8"/>
  <c r="AM16" i="8"/>
  <c r="AO16" i="8"/>
  <c r="AN17" i="8"/>
  <c r="AM17" i="8"/>
  <c r="AO17" i="8"/>
  <c r="AN18" i="8"/>
  <c r="AM18" i="8"/>
  <c r="AO18" i="8"/>
  <c r="AN20" i="8"/>
  <c r="AM20" i="8"/>
  <c r="AO20" i="8"/>
  <c r="AN21" i="8"/>
  <c r="AM21" i="8"/>
  <c r="AO21" i="8"/>
  <c r="AO24" i="8"/>
  <c r="AO23" i="8"/>
  <c r="AO22" i="8"/>
  <c r="AO26" i="8"/>
  <c r="AO25" i="8"/>
  <c r="AO26" i="1"/>
  <c r="AO29" i="1"/>
  <c r="AO25" i="1"/>
  <c r="AO28" i="1"/>
  <c r="AM23" i="8"/>
  <c r="AM22" i="8"/>
  <c r="AM26" i="1"/>
  <c r="AM25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9" i="1"/>
  <c r="B29" i="1"/>
  <c r="B30" i="1"/>
  <c r="B31" i="1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F02F4AE3-9F72-4E4E-AA6F-CF175C0C4CD5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T9" authorId="0" shapeId="0" xr:uid="{C58A7523-2F4D-4B8F-B7AF-A883C55693D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B9" authorId="2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リレーメンバーに
リストより、全学年または低学年を選んでください。
</t>
        </r>
      </text>
    </comment>
    <comment ref="AC9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69D9132D-E586-4FDE-9E66-0ABB1B2628CB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T9" authorId="0" shapeId="0" xr:uid="{8546BD7E-77C4-4959-8BDA-05BA912B75EC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B9" authorId="2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リストより、全学年・低学年を選んでつけてください。</t>
        </r>
      </text>
    </comment>
    <comment ref="AC9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<sst xmlns="http://schemas.openxmlformats.org/spreadsheetml/2006/main" count="279" uniqueCount="131">
  <si>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</si>
  <si>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</si>
  <si>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</si>
  <si>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</si>
  <si>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</si>
  <si>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</si>
  <si>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性別</t>
    <rPh sb="0" eb="2">
      <t>セイベツ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</si>
  <si>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</si>
  <si>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</si>
  <si>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</si>
  <si>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</si>
  <si>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</si>
  <si>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</si>
  <si>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</si>
  <si>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</si>
  <si>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</si>
  <si>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</si>
  <si>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</si>
  <si>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</si>
  <si>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</si>
  <si>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</si>
  <si>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</si>
  <si>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</si>
  <si>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</si>
  <si>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</si>
  <si>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</si>
  <si>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</si>
  <si>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</si>
  <si>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</si>
  <si>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</si>
  <si>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</si>
  <si>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</si>
  <si>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</si>
  <si>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</si>
  <si>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</si>
  <si>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</si>
  <si>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</si>
  <si>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</si>
  <si>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</si>
  <si>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</si>
  <si>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</si>
  <si>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</si>
  <si>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</si>
  <si>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</si>
  <si>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</si>
  <si>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</si>
  <si>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</si>
  <si>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</si>
  <si>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</si>
  <si>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</si>
  <si>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</si>
  <si>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</si>
  <si>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</si>
  <si>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</si>
  <si>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</si>
  <si>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</si>
  <si>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</si>
  <si>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</si>
  <si>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</si>
  <si>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</si>
  <si>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</si>
  <si>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</si>
  <si>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ﾌﾘｶﾞﾅ</t>
    <phoneticPr fontId="19"/>
  </si>
  <si>
    <t>女子200m</t>
    <rPh sb="0" eb="2">
      <t>ジョシ</t>
    </rPh>
    <phoneticPr fontId="19"/>
  </si>
  <si>
    <t>女子1500m</t>
  </si>
  <si>
    <t>女子100mH(0.762m)</t>
    <rPh sb="0" eb="2">
      <t>ジョシ</t>
    </rPh>
    <phoneticPr fontId="19"/>
  </si>
  <si>
    <t>女子走高跳</t>
    <rPh sb="0" eb="2">
      <t>ジョシ</t>
    </rPh>
    <rPh sb="2" eb="3">
      <t>ハシ</t>
    </rPh>
    <rPh sb="3" eb="5">
      <t>タカト</t>
    </rPh>
    <phoneticPr fontId="19"/>
  </si>
  <si>
    <t>女子走幅跳</t>
    <rPh sb="0" eb="2">
      <t>ジョシ</t>
    </rPh>
    <rPh sb="2" eb="3">
      <t>ハシ</t>
    </rPh>
    <rPh sb="3" eb="5">
      <t>ハバト</t>
    </rPh>
    <phoneticPr fontId="19"/>
  </si>
  <si>
    <t>女子砲丸投(2.721kg)</t>
    <rPh sb="0" eb="2">
      <t>ジョシ</t>
    </rPh>
    <rPh sb="2" eb="5">
      <t>ホウガンナ</t>
    </rPh>
    <phoneticPr fontId="19"/>
  </si>
  <si>
    <t>男子200m</t>
    <rPh sb="0" eb="2">
      <t>ダンシ</t>
    </rPh>
    <phoneticPr fontId="19"/>
  </si>
  <si>
    <t>男子400m</t>
    <rPh sb="0" eb="2">
      <t>ダンシ</t>
    </rPh>
    <phoneticPr fontId="19"/>
  </si>
  <si>
    <t>男子800m</t>
    <rPh sb="0" eb="2">
      <t>ダンシ</t>
    </rPh>
    <phoneticPr fontId="19"/>
  </si>
  <si>
    <t>男子3000m</t>
    <rPh sb="0" eb="2">
      <t>ダンシ</t>
    </rPh>
    <phoneticPr fontId="19"/>
  </si>
  <si>
    <t>男子110mH(0.914m)</t>
    <rPh sb="0" eb="2">
      <t>ダンシ</t>
    </rPh>
    <phoneticPr fontId="19"/>
  </si>
  <si>
    <t>男子走高跳</t>
    <rPh sb="0" eb="2">
      <t>ダンシ</t>
    </rPh>
    <rPh sb="2" eb="3">
      <t>ハシ</t>
    </rPh>
    <rPh sb="3" eb="5">
      <t>タカト</t>
    </rPh>
    <phoneticPr fontId="19"/>
  </si>
  <si>
    <t>男子走幅跳</t>
    <rPh sb="0" eb="2">
      <t>ダンシ</t>
    </rPh>
    <rPh sb="2" eb="3">
      <t>ハシ</t>
    </rPh>
    <rPh sb="3" eb="5">
      <t>ハバト</t>
    </rPh>
    <phoneticPr fontId="19"/>
  </si>
  <si>
    <t>男子砲丸投(5.000kg)</t>
    <rPh sb="0" eb="2">
      <t>ダンシ</t>
    </rPh>
    <rPh sb="2" eb="5">
      <t>ホウガンナ</t>
    </rPh>
    <phoneticPr fontId="19"/>
  </si>
  <si>
    <t>ﾌﾘｶﾞﾅ</t>
    <phoneticPr fontId="19"/>
  </si>
  <si>
    <t>※６０人まで入力できます。不足の場合は、行を挿入してください。</t>
    <rPh sb="3" eb="4">
      <t>ニン</t>
    </rPh>
    <rPh sb="6" eb="8">
      <t>ニュウリョク</t>
    </rPh>
    <rPh sb="13" eb="15">
      <t>フソク</t>
    </rPh>
    <rPh sb="16" eb="18">
      <t>バアイ</t>
    </rPh>
    <rPh sb="20" eb="21">
      <t>ギョウ</t>
    </rPh>
    <rPh sb="22" eb="24">
      <t>ソウニュウ</t>
    </rPh>
    <phoneticPr fontId="19"/>
  </si>
  <si>
    <t>ファイル名の最後に校名を入力して保存してください。そのファイルをメールに添付して送ってください。</t>
    <rPh sb="3" eb="4">
      <t>メイ</t>
    </rPh>
    <rPh sb="5" eb="7">
      <t>サイゴ</t>
    </rPh>
    <rPh sb="8" eb="10">
      <t>コウメイ</t>
    </rPh>
    <rPh sb="11" eb="13">
      <t>ニュウリョク</t>
    </rPh>
    <rPh sb="15" eb="17">
      <t>ホゾン</t>
    </rPh>
    <rPh sb="35" eb="37">
      <t>テンプ</t>
    </rPh>
    <rPh sb="39" eb="40">
      <t>オク</t>
    </rPh>
    <phoneticPr fontId="19"/>
  </si>
  <si>
    <t>＜重要＞
昨年度のファイルのデータを加筆修正して提出した場合、データがずれる場合があり、生徒の登録がうまく反映されない可能性があります。必ず今年度の様式に従って提出してください。</t>
    <rPh sb="1" eb="3">
      <t>ジュウヨウ</t>
    </rPh>
    <rPh sb="5" eb="8">
      <t>サクネンド</t>
    </rPh>
    <rPh sb="18" eb="20">
      <t>カヒツ</t>
    </rPh>
    <rPh sb="20" eb="22">
      <t>シュウセイ</t>
    </rPh>
    <rPh sb="24" eb="26">
      <t>テイシュツ</t>
    </rPh>
    <rPh sb="28" eb="30">
      <t>バアイ</t>
    </rPh>
    <rPh sb="38" eb="40">
      <t>バアイ</t>
    </rPh>
    <rPh sb="44" eb="46">
      <t>セイト</t>
    </rPh>
    <rPh sb="47" eb="49">
      <t>トウロク</t>
    </rPh>
    <rPh sb="53" eb="55">
      <t>ハンエイ</t>
    </rPh>
    <rPh sb="59" eb="62">
      <t>カノウセイ</t>
    </rPh>
    <rPh sb="68" eb="69">
      <t>カナラ</t>
    </rPh>
    <rPh sb="70" eb="73">
      <t>コンネンド</t>
    </rPh>
    <rPh sb="74" eb="76">
      <t>ヨウシキ</t>
    </rPh>
    <rPh sb="77" eb="78">
      <t>シタガ</t>
    </rPh>
    <rPh sb="80" eb="82">
      <t>テイシュツ</t>
    </rPh>
    <phoneticPr fontId="19"/>
  </si>
  <si>
    <t>男子棒高跳</t>
    <rPh sb="0" eb="2">
      <t>ダンシ</t>
    </rPh>
    <rPh sb="2" eb="5">
      <t>ボウタカト</t>
    </rPh>
    <phoneticPr fontId="19"/>
  </si>
  <si>
    <t>男子ｼﾞｬﾍﾞﾘｯｸｽﾛｰ</t>
    <rPh sb="0" eb="2">
      <t>ダンシ</t>
    </rPh>
    <phoneticPr fontId="19"/>
  </si>
  <si>
    <t>女子ｼﾞｬﾍﾞﾘｯｸｽﾛｰ</t>
    <rPh sb="0" eb="2">
      <t>ジョシ</t>
    </rPh>
    <phoneticPr fontId="19"/>
  </si>
  <si>
    <t>男子1年100m</t>
    <rPh sb="0" eb="2">
      <t>ダンシ</t>
    </rPh>
    <phoneticPr fontId="19"/>
  </si>
  <si>
    <t>女子1年100m</t>
    <rPh sb="0" eb="2">
      <t>ジョシ</t>
    </rPh>
    <phoneticPr fontId="19"/>
  </si>
  <si>
    <t>女子1年800m</t>
    <rPh sb="0" eb="2">
      <t>ジョシ</t>
    </rPh>
    <phoneticPr fontId="19"/>
  </si>
  <si>
    <t>男子1年1500m</t>
    <rPh sb="0" eb="1">
      <t>ダンシ</t>
    </rPh>
    <phoneticPr fontId="19"/>
  </si>
  <si>
    <t>男子2年100m</t>
    <rPh sb="0" eb="2">
      <t>ダンシ</t>
    </rPh>
    <phoneticPr fontId="19"/>
  </si>
  <si>
    <t>女子2年100m</t>
    <phoneticPr fontId="19"/>
  </si>
  <si>
    <t>男子2年1500m</t>
    <rPh sb="0" eb="2">
      <t>ダンシ</t>
    </rPh>
    <phoneticPr fontId="19"/>
  </si>
  <si>
    <t>男子3年100m</t>
    <rPh sb="0" eb="2">
      <t>ダンシ</t>
    </rPh>
    <phoneticPr fontId="19"/>
  </si>
  <si>
    <t>女子3年100m</t>
    <rPh sb="0" eb="2">
      <t>ジョシ</t>
    </rPh>
    <phoneticPr fontId="19"/>
  </si>
  <si>
    <t>男子3年1500m</t>
    <rPh sb="0" eb="2">
      <t>ダンシ</t>
    </rPh>
    <phoneticPr fontId="19"/>
  </si>
  <si>
    <t>県中総体選手登録　入力方法について</t>
    <rPh sb="0" eb="1">
      <t>ケン</t>
    </rPh>
    <rPh sb="1" eb="2">
      <t>チュウ</t>
    </rPh>
    <rPh sb="2" eb="4">
      <t>ソウタイ</t>
    </rPh>
    <rPh sb="4" eb="6">
      <t>センシュ</t>
    </rPh>
    <rPh sb="6" eb="8">
      <t>トウロク</t>
    </rPh>
    <rPh sb="9" eb="11">
      <t>ニュウリョク</t>
    </rPh>
    <rPh sb="11" eb="13">
      <t>ホウホウ</t>
    </rPh>
    <phoneticPr fontId="19"/>
  </si>
  <si>
    <t>全学年</t>
    <rPh sb="0" eb="1">
      <t>ゼン</t>
    </rPh>
    <rPh sb="1" eb="3">
      <t>ガクネン</t>
    </rPh>
    <phoneticPr fontId="19"/>
  </si>
  <si>
    <t>低学年</t>
    <rPh sb="0" eb="3">
      <t>テイガクネン</t>
    </rPh>
    <phoneticPr fontId="19"/>
  </si>
  <si>
    <t>渡邉　拓也</t>
  </si>
  <si>
    <t>水間　帆乃香</t>
  </si>
  <si>
    <t>女</t>
  </si>
  <si>
    <t>　　　　　　　　　　　　印</t>
    <rPh sb="12" eb="13">
      <t>イン</t>
    </rPh>
    <phoneticPr fontId="19"/>
  </si>
  <si>
    <t>4×101m</t>
  </si>
  <si>
    <t>4×102m</t>
  </si>
  <si>
    <t>4×103m</t>
  </si>
  <si>
    <t>備考</t>
    <rPh sb="0" eb="2">
      <t>ビコウ</t>
    </rPh>
    <phoneticPr fontId="19"/>
  </si>
  <si>
    <t>種目</t>
    <rPh sb="0" eb="2">
      <t>シュモク</t>
    </rPh>
    <phoneticPr fontId="19"/>
  </si>
  <si>
    <t>人数</t>
    <rPh sb="0" eb="2">
      <t>ニンズウ</t>
    </rPh>
    <phoneticPr fontId="19"/>
  </si>
  <si>
    <t>男子走高跳</t>
    <rPh sb="0" eb="2">
      <t>ダンシ</t>
    </rPh>
    <rPh sb="2" eb="3">
      <t>ハシ</t>
    </rPh>
    <rPh sb="3" eb="5">
      <t>タカトビ</t>
    </rPh>
    <phoneticPr fontId="19"/>
  </si>
  <si>
    <t>男子ジャベリック</t>
    <rPh sb="0" eb="2">
      <t>ダンシ</t>
    </rPh>
    <phoneticPr fontId="19"/>
  </si>
  <si>
    <t>男子棒高跳</t>
    <rPh sb="0" eb="2">
      <t>ダンシ</t>
    </rPh>
    <rPh sb="2" eb="3">
      <t>ボウ</t>
    </rPh>
    <rPh sb="3" eb="4">
      <t>タカ</t>
    </rPh>
    <rPh sb="4" eb="5">
      <t>チョウ</t>
    </rPh>
    <phoneticPr fontId="19"/>
  </si>
  <si>
    <t>男子110mH(0.914m)</t>
    <phoneticPr fontId="19"/>
  </si>
  <si>
    <t>女子1年100m</t>
    <phoneticPr fontId="19"/>
  </si>
  <si>
    <t>女子3年100m</t>
    <phoneticPr fontId="19"/>
  </si>
  <si>
    <t>女子200m</t>
    <phoneticPr fontId="19"/>
  </si>
  <si>
    <t>女子走高跳</t>
    <rPh sb="2" eb="3">
      <t>ハシ</t>
    </rPh>
    <rPh sb="3" eb="5">
      <t>タカトビ</t>
    </rPh>
    <phoneticPr fontId="19"/>
  </si>
  <si>
    <t>女子走幅跳</t>
    <rPh sb="2" eb="3">
      <t>ハシ</t>
    </rPh>
    <rPh sb="3" eb="5">
      <t>ハバト</t>
    </rPh>
    <phoneticPr fontId="19"/>
  </si>
  <si>
    <t>女子1年800m</t>
    <phoneticPr fontId="19"/>
  </si>
  <si>
    <t>女子1500m</t>
    <phoneticPr fontId="19"/>
  </si>
  <si>
    <t>女子2・3年800m</t>
    <rPh sb="5" eb="6">
      <t>ネン</t>
    </rPh>
    <phoneticPr fontId="19"/>
  </si>
  <si>
    <t>女子100mH(0.762m)</t>
    <phoneticPr fontId="19"/>
  </si>
  <si>
    <t>女子砲丸投(2.721kg)</t>
    <rPh sb="2" eb="4">
      <t>ホウガン</t>
    </rPh>
    <rPh sb="4" eb="5">
      <t>ナ</t>
    </rPh>
    <phoneticPr fontId="19"/>
  </si>
  <si>
    <t>男子砲丸投(5.000kg)</t>
    <rPh sb="0" eb="2">
      <t>ダンシ</t>
    </rPh>
    <rPh sb="2" eb="4">
      <t>ホウガン</t>
    </rPh>
    <rPh sb="4" eb="5">
      <t>ナ</t>
    </rPh>
    <phoneticPr fontId="19"/>
  </si>
  <si>
    <t>女子ｼﾞｬﾍﾞﾘｯｸｽﾛｰ</t>
    <phoneticPr fontId="19"/>
  </si>
  <si>
    <t>低学年メンバー</t>
    <rPh sb="0" eb="3">
      <t>テイガクネン</t>
    </rPh>
    <phoneticPr fontId="19"/>
  </si>
  <si>
    <t>全学年メンバー</t>
    <rPh sb="0" eb="1">
      <t>ゼン</t>
    </rPh>
    <rPh sb="1" eb="3">
      <t>ガクネン</t>
    </rPh>
    <phoneticPr fontId="19"/>
  </si>
  <si>
    <t>種目数</t>
    <rPh sb="0" eb="2">
      <t>シュモク</t>
    </rPh>
    <rPh sb="2" eb="3">
      <t>スウ</t>
    </rPh>
    <phoneticPr fontId="19"/>
  </si>
  <si>
    <t>種目１</t>
    <rPh sb="0" eb="2">
      <t>シュモク</t>
    </rPh>
    <phoneticPr fontId="19"/>
  </si>
  <si>
    <t>第４７回鳥取県中学校総合体育大会陸上競技の部参加申込書　＜男子＞</t>
    <rPh sb="29" eb="31">
      <t>ダンシ</t>
    </rPh>
    <phoneticPr fontId="19"/>
  </si>
  <si>
    <t>第４７回鳥取県中学校総合体育大会陸上競技の部参加申込書　＜女子＞</t>
    <rPh sb="29" eb="31">
      <t>ジョシ</t>
    </rPh>
    <phoneticPr fontId="19"/>
  </si>
  <si>
    <t>女子棒高跳</t>
    <rPh sb="0" eb="2">
      <t>ジョシ</t>
    </rPh>
    <rPh sb="2" eb="3">
      <t>ボウ</t>
    </rPh>
    <rPh sb="3" eb="4">
      <t>タカ</t>
    </rPh>
    <rPh sb="4" eb="5">
      <t>チョウ</t>
    </rPh>
    <phoneticPr fontId="19"/>
  </si>
  <si>
    <t>女子棒高跳</t>
    <rPh sb="2" eb="3">
      <t>ボウ</t>
    </rPh>
    <rPh sb="3" eb="5">
      <t>タカトビ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</si>
</sst>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Border="1" applyAlignment="1">
      <alignment vertical="center"/>
    </xf>
    <xf numFmtId="0" fontId="23" fillId="24" borderId="0" xfId="0" quotePrefix="1" applyFont="1" applyFill="1" applyBorder="1" applyAlignment="1">
      <alignment horizontal="left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left" vertical="center"/>
    </xf>
    <xf numFmtId="2" fontId="23" fillId="2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0" fontId="0" fillId="0" borderId="0" xfId="0" applyBorder="1" applyAlignment="1"/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Border="1" applyAlignment="1">
      <alignment vertical="center"/>
    </xf>
    <xf numFmtId="0" fontId="31" fillId="24" borderId="0" xfId="0" quotePrefix="1" applyFont="1" applyFill="1" applyBorder="1" applyAlignment="1">
      <alignment horizontal="left" vertical="center"/>
    </xf>
    <xf numFmtId="0" fontId="31" fillId="24" borderId="0" xfId="0" applyFont="1" applyFill="1" applyBorder="1" applyAlignment="1">
      <alignment horizontal="left" vertical="center"/>
    </xf>
    <xf numFmtId="0" fontId="32" fillId="24" borderId="0" xfId="0" quotePrefix="1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24" fillId="25" borderId="0" xfId="0" applyFont="1" applyFill="1" applyBorder="1" applyAlignment="1">
      <alignment horizontal="center" vertical="center"/>
    </xf>
    <xf numFmtId="0" fontId="34" fillId="25" borderId="13" xfId="0" applyFont="1" applyFill="1" applyBorder="1" applyAlignment="1">
      <alignment horizontal="left" vertical="center" wrapText="1"/>
    </xf>
    <xf numFmtId="0" fontId="33" fillId="25" borderId="14" xfId="0" applyFont="1" applyFill="1" applyBorder="1" applyAlignment="1">
      <alignment horizontal="left" vertical="center"/>
    </xf>
    <xf numFmtId="0" fontId="33" fillId="25" borderId="15" xfId="0" applyFont="1" applyFill="1" applyBorder="1" applyAlignment="1">
      <alignment horizontal="left" vertical="center"/>
    </xf>
    <xf numFmtId="0" fontId="33" fillId="25" borderId="16" xfId="0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left" vertical="center"/>
    </xf>
    <xf numFmtId="0" fontId="33" fillId="25" borderId="17" xfId="0" applyFont="1" applyFill="1" applyBorder="1" applyAlignment="1">
      <alignment horizontal="left" vertical="center"/>
    </xf>
    <xf numFmtId="0" fontId="33" fillId="25" borderId="18" xfId="0" applyFont="1" applyFill="1" applyBorder="1" applyAlignment="1">
      <alignment horizontal="left" vertical="center"/>
    </xf>
    <xf numFmtId="0" fontId="33" fillId="25" borderId="19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91440</xdr:colOff>
      <xdr:row>0</xdr:row>
      <xdr:rowOff>76200</xdr:rowOff>
    </xdr:from>
    <xdr:to>
      <xdr:col>40</xdr:col>
      <xdr:colOff>528320</xdr:colOff>
      <xdr:row>5</xdr:row>
      <xdr:rowOff>243840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222480" y="76200"/>
          <a:ext cx="3332480" cy="1386840"/>
        </a:xfrm>
        <a:prstGeom prst="borderCallout1">
          <a:avLst>
            <a:gd name="adj1" fmla="val 100568"/>
            <a:gd name="adj2" fmla="val 36378"/>
            <a:gd name="adj3" fmla="val 122512"/>
            <a:gd name="adj4" fmla="val 2290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参加標準記録を突破した</a:t>
          </a:r>
          <a:r>
            <a:rPr kumimoji="1" lang="en-US" altLang="ja-JP" sz="1400">
              <a:solidFill>
                <a:schemeClr val="tx1"/>
              </a:solidFill>
            </a:rPr>
            <a:t>3</a:t>
          </a:r>
          <a:r>
            <a:rPr kumimoji="1" lang="ja-JP" altLang="en-US" sz="1400">
              <a:solidFill>
                <a:schemeClr val="tx1"/>
              </a:solidFill>
            </a:rPr>
            <a:t>人目以降の選手のみ記録（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公認に限る）</a:t>
          </a:r>
          <a:r>
            <a:rPr kumimoji="1" lang="ja-JP" altLang="en-US" sz="1400">
              <a:solidFill>
                <a:schemeClr val="tx1"/>
              </a:solidFill>
            </a:rPr>
            <a:t>を出した大会を明記すること。但し１，２人目も記録突破が条件となる。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（例）　鳥取市選手権　予選</a:t>
          </a:r>
          <a:r>
            <a:rPr kumimoji="1" lang="en-US" altLang="ja-JP" sz="1400">
              <a:solidFill>
                <a:schemeClr val="tx1"/>
              </a:solidFill>
            </a:rPr>
            <a:t>5</a:t>
          </a:r>
          <a:r>
            <a:rPr kumimoji="1" lang="ja-JP" altLang="en-US" sz="1400">
              <a:solidFill>
                <a:schemeClr val="tx1"/>
              </a:solidFill>
            </a:rPr>
            <a:t>組　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着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　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確認しやすいようにお願いします。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1280160</xdr:colOff>
      <xdr:row>19</xdr:row>
      <xdr:rowOff>294640</xdr:rowOff>
    </xdr:from>
    <xdr:to>
      <xdr:col>35</xdr:col>
      <xdr:colOff>436880</xdr:colOff>
      <xdr:row>20</xdr:row>
      <xdr:rowOff>304800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71840" y="5862320"/>
          <a:ext cx="4196080" cy="335280"/>
        </a:xfrm>
        <a:prstGeom prst="borderCallout1">
          <a:avLst>
            <a:gd name="adj1" fmla="val -6493"/>
            <a:gd name="adj2" fmla="val 48383"/>
            <a:gd name="adj3" fmla="val -514511"/>
            <a:gd name="adj4" fmla="val 163152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自動入力なので、申し込み責任者は入力しないこと。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3"/>
  <sheetViews>
    <sheetView zoomScale="50" zoomScaleNormal="50" zoomScalePageLayoutView="50" workbookViewId="0">
      <selection activeCell="P17" sqref="P17"/>
    </sheetView>
  </sheetViews>
  <sheetFormatPr defaultColWidth="8.88671875" defaultRowHeight="21"/>
  <cols>
    <col min="1" max="2" width="8.88671875" style="6"/>
    <col min="3" max="3" width="20.33203125" style="6" bestFit="1" customWidth="1"/>
    <col min="4" max="4" width="7.6640625" style="6" customWidth="1"/>
    <col min="5" max="8" width="8.88671875" style="6"/>
    <col min="9" max="10" width="10.44140625" style="6" bestFit="1" customWidth="1"/>
    <col min="11" max="16384" width="8.88671875" style="6"/>
  </cols>
  <sheetData>
    <row r="1" spans="1:20" ht="21" customHeight="1">
      <c r="A1" s="65" t="s">
        <v>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2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4" spans="1:20" ht="30">
      <c r="A4" s="44" t="s">
        <v>61</v>
      </c>
    </row>
    <row r="6" spans="1:20" s="36" customFormat="1" ht="25.8">
      <c r="A6" s="41" t="s">
        <v>22</v>
      </c>
      <c r="B6" s="43" t="s">
        <v>57</v>
      </c>
    </row>
    <row r="7" spans="1:20">
      <c r="B7" s="7" t="s">
        <v>78</v>
      </c>
    </row>
    <row r="8" spans="1:20">
      <c r="B8" s="7" t="s">
        <v>23</v>
      </c>
    </row>
    <row r="9" spans="1:20">
      <c r="B9" s="6" t="s">
        <v>24</v>
      </c>
    </row>
    <row r="10" spans="1:20">
      <c r="B10" s="35" t="s">
        <v>54</v>
      </c>
    </row>
    <row r="12" spans="1:20" s="36" customFormat="1" ht="25.8">
      <c r="A12" s="42" t="s">
        <v>25</v>
      </c>
      <c r="B12" s="42" t="s">
        <v>34</v>
      </c>
    </row>
    <row r="14" spans="1:20" s="36" customFormat="1" ht="25.8">
      <c r="A14" s="41" t="s">
        <v>26</v>
      </c>
      <c r="B14" s="43" t="s">
        <v>58</v>
      </c>
    </row>
    <row r="15" spans="1:20">
      <c r="B15" s="7" t="s">
        <v>13</v>
      </c>
    </row>
    <row r="16" spans="1:20">
      <c r="C16" s="6" t="s">
        <v>9</v>
      </c>
      <c r="D16" s="8" t="s">
        <v>12</v>
      </c>
      <c r="E16" s="7" t="s">
        <v>14</v>
      </c>
      <c r="H16" s="6" t="s">
        <v>11</v>
      </c>
      <c r="I16" s="10">
        <v>11.23</v>
      </c>
    </row>
    <row r="17" spans="1:18">
      <c r="A17" s="7"/>
      <c r="D17" s="8"/>
      <c r="E17" s="9" t="s">
        <v>15</v>
      </c>
      <c r="H17" s="6" t="s">
        <v>11</v>
      </c>
      <c r="I17" s="10" t="s">
        <v>16</v>
      </c>
    </row>
    <row r="18" spans="1:18">
      <c r="D18" s="8"/>
      <c r="E18" s="9" t="s">
        <v>17</v>
      </c>
      <c r="H18" s="6" t="s">
        <v>11</v>
      </c>
      <c r="I18" s="10" t="s">
        <v>18</v>
      </c>
    </row>
    <row r="19" spans="1:18">
      <c r="C19" s="6" t="s">
        <v>10</v>
      </c>
      <c r="D19" s="8" t="s">
        <v>12</v>
      </c>
      <c r="E19" s="9" t="s">
        <v>19</v>
      </c>
      <c r="H19" s="6" t="s">
        <v>11</v>
      </c>
      <c r="I19" s="6" t="s">
        <v>19</v>
      </c>
    </row>
    <row r="20" spans="1:18">
      <c r="D20" s="8"/>
      <c r="E20" s="9" t="s">
        <v>20</v>
      </c>
      <c r="H20" s="6" t="s">
        <v>11</v>
      </c>
      <c r="I20" s="6" t="s">
        <v>20</v>
      </c>
    </row>
    <row r="21" spans="1:18">
      <c r="D21" s="8"/>
      <c r="E21" s="9"/>
    </row>
    <row r="22" spans="1:18" s="36" customFormat="1" ht="25.8">
      <c r="A22" s="41" t="s">
        <v>27</v>
      </c>
      <c r="B22" s="41" t="s">
        <v>28</v>
      </c>
    </row>
    <row r="24" spans="1:18" s="36" customFormat="1" ht="25.8">
      <c r="A24" s="41" t="s">
        <v>29</v>
      </c>
      <c r="B24" s="42" t="s">
        <v>60</v>
      </c>
    </row>
    <row r="26" spans="1:18" s="36" customFormat="1" ht="25.8">
      <c r="A26" s="41" t="s">
        <v>30</v>
      </c>
      <c r="B26" s="42" t="s">
        <v>79</v>
      </c>
    </row>
    <row r="27" spans="1:18" ht="21.6" thickBot="1">
      <c r="C27" s="7"/>
    </row>
    <row r="28" spans="1:18">
      <c r="B28" s="66" t="s">
        <v>80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8"/>
    </row>
    <row r="29" spans="1:18"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</row>
    <row r="30" spans="1:18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</row>
    <row r="31" spans="1:18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1"/>
    </row>
    <row r="32" spans="1:18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</row>
    <row r="33" spans="2:18" ht="21.6" thickBot="1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4"/>
    </row>
  </sheetData>
  <mergeCells count="2">
    <mergeCell ref="A1:T2"/>
    <mergeCell ref="B28:R33"/>
  </mergeCells>
  <phoneticPr fontId="19"/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V71"/>
  <sheetViews>
    <sheetView view="pageBreakPreview" topLeftCell="E8" zoomScale="75" zoomScaleNormal="75" zoomScaleSheetLayoutView="75" zoomScalePageLayoutView="75" workbookViewId="0">
      <selection activeCell="AB9" sqref="AB9"/>
    </sheetView>
  </sheetViews>
  <sheetFormatPr defaultColWidth="8.88671875" defaultRowHeight="26.1" customHeight="1"/>
  <cols>
    <col min="1" max="1" width="8" hidden="1" customWidth="1"/>
    <col min="2" max="2" width="18.44140625" hidden="1" customWidth="1"/>
    <col min="3" max="3" width="8" style="15" hidden="1" customWidth="1"/>
    <col min="4" max="4" width="9.6640625" style="15" hidden="1" customWidth="1"/>
    <col min="5" max="5" width="4.6640625" style="3" customWidth="1"/>
    <col min="6" max="6" width="11" style="15" customWidth="1"/>
    <col min="7" max="8" width="17" style="15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hidden="1" customWidth="1"/>
    <col min="25" max="25" width="17.33203125" hidden="1" customWidth="1"/>
    <col min="26" max="26" width="19.6640625" hidden="1" customWidth="1"/>
    <col min="27" max="27" width="11.6640625" hidden="1" customWidth="1"/>
    <col min="28" max="28" width="19.33203125" style="3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20.33203125" customWidth="1"/>
    <col min="37" max="37" width="1.5546875" customWidth="1"/>
    <col min="38" max="38" width="20.33203125" style="12" customWidth="1"/>
    <col min="39" max="40" width="7.6640625" style="12" hidden="1" customWidth="1"/>
    <col min="41" max="41" width="10" style="52" customWidth="1"/>
    <col min="42" max="42" width="19.6640625" customWidth="1"/>
    <col min="47" max="48" width="16.44140625" bestFit="1" customWidth="1"/>
  </cols>
  <sheetData>
    <row r="1" spans="1:48" ht="26.1" customHeight="1">
      <c r="F1" s="75" t="s">
        <v>127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48" ht="26.1" customHeight="1">
      <c r="U2" s="13" t="s">
        <v>0</v>
      </c>
      <c r="W2" s="11"/>
      <c r="X2" s="13"/>
      <c r="Y2" s="13"/>
      <c r="AA2" s="78"/>
      <c r="AB2" s="78"/>
      <c r="AC2" s="78"/>
      <c r="AD2" s="78"/>
      <c r="AE2" s="78"/>
      <c r="AF2" s="78"/>
      <c r="AG2" s="28"/>
      <c r="AH2" s="28"/>
    </row>
    <row r="3" spans="1:48" ht="9.9" customHeight="1">
      <c r="W3" s="12"/>
      <c r="AA3" s="30"/>
      <c r="AC3" s="30"/>
      <c r="AD3" s="30"/>
      <c r="AE3" s="30"/>
      <c r="AF3" s="30"/>
      <c r="AG3" s="12"/>
      <c r="AH3" s="12"/>
    </row>
    <row r="4" spans="1:48" ht="26.1" customHeight="1">
      <c r="U4" s="14" t="s">
        <v>1</v>
      </c>
      <c r="W4" s="11"/>
      <c r="X4" s="14"/>
      <c r="Y4" s="14"/>
      <c r="AA4" s="77" t="s">
        <v>100</v>
      </c>
      <c r="AB4" s="77"/>
      <c r="AC4" s="77"/>
      <c r="AD4" s="77"/>
      <c r="AE4" s="77"/>
      <c r="AF4" s="20"/>
      <c r="AG4" s="28"/>
      <c r="AH4" s="28"/>
    </row>
    <row r="5" spans="1:48" ht="9.9" customHeight="1">
      <c r="U5" s="1"/>
      <c r="W5" s="11"/>
      <c r="X5" s="1"/>
      <c r="Y5" s="1"/>
      <c r="AA5" s="31"/>
      <c r="AB5" s="57"/>
      <c r="AC5" s="30"/>
      <c r="AD5" s="30"/>
      <c r="AE5" s="31"/>
      <c r="AF5" s="31"/>
      <c r="AG5" s="12"/>
      <c r="AH5" s="12"/>
    </row>
    <row r="6" spans="1:48" ht="26.1" customHeight="1">
      <c r="U6" s="14" t="s">
        <v>2</v>
      </c>
      <c r="W6" s="11"/>
      <c r="X6" s="14"/>
      <c r="Y6" s="14"/>
      <c r="AA6" s="78"/>
      <c r="AB6" s="78"/>
      <c r="AC6" s="78"/>
      <c r="AD6" s="78"/>
      <c r="AE6" s="78"/>
      <c r="AF6" s="78"/>
      <c r="AG6" s="28"/>
      <c r="AH6" s="28"/>
    </row>
    <row r="7" spans="1:48" ht="9.9" customHeight="1"/>
    <row r="8" spans="1:48" s="2" customFormat="1" ht="26.1" customHeight="1" thickBot="1">
      <c r="A8" s="24" t="s">
        <v>35</v>
      </c>
      <c r="B8" s="34" t="s">
        <v>36</v>
      </c>
      <c r="C8" s="24" t="s">
        <v>37</v>
      </c>
      <c r="D8" s="24" t="s">
        <v>38</v>
      </c>
      <c r="E8" s="25"/>
      <c r="F8" s="39" t="s">
        <v>3</v>
      </c>
      <c r="G8" s="39" t="s">
        <v>4</v>
      </c>
      <c r="H8" s="39" t="s">
        <v>77</v>
      </c>
      <c r="I8" s="39" t="s">
        <v>39</v>
      </c>
      <c r="J8" s="39" t="s">
        <v>6</v>
      </c>
      <c r="K8" s="39" t="s">
        <v>5</v>
      </c>
      <c r="L8" s="39" t="s">
        <v>40</v>
      </c>
      <c r="M8" s="39" t="s">
        <v>41</v>
      </c>
      <c r="N8" s="39" t="s">
        <v>42</v>
      </c>
      <c r="O8" s="39" t="s">
        <v>43</v>
      </c>
      <c r="P8" s="39" t="s">
        <v>126</v>
      </c>
      <c r="Q8" s="39" t="s">
        <v>7</v>
      </c>
      <c r="R8" s="39" t="s">
        <v>44</v>
      </c>
      <c r="S8" s="39" t="s">
        <v>45</v>
      </c>
      <c r="T8" s="39" t="s">
        <v>8</v>
      </c>
      <c r="U8" s="39" t="s">
        <v>7</v>
      </c>
      <c r="V8" s="39" t="s">
        <v>46</v>
      </c>
      <c r="W8" s="39" t="s">
        <v>47</v>
      </c>
      <c r="X8" s="37" t="s">
        <v>32</v>
      </c>
      <c r="Y8" s="37" t="s">
        <v>7</v>
      </c>
      <c r="Z8" s="40" t="s">
        <v>48</v>
      </c>
      <c r="AA8" s="40" t="s">
        <v>49</v>
      </c>
      <c r="AB8" s="39" t="s">
        <v>33</v>
      </c>
      <c r="AC8" s="39" t="s">
        <v>7</v>
      </c>
      <c r="AD8" s="39" t="s">
        <v>101</v>
      </c>
      <c r="AE8" s="39" t="s">
        <v>7</v>
      </c>
      <c r="AF8" s="39" t="s">
        <v>102</v>
      </c>
      <c r="AG8" s="39" t="s">
        <v>7</v>
      </c>
      <c r="AH8" s="39" t="s">
        <v>103</v>
      </c>
      <c r="AI8" s="39" t="s">
        <v>7</v>
      </c>
      <c r="AJ8" s="34" t="s">
        <v>104</v>
      </c>
      <c r="AK8" s="48"/>
      <c r="AL8" s="48" t="s">
        <v>105</v>
      </c>
      <c r="AM8" s="48"/>
      <c r="AN8" s="48"/>
      <c r="AO8" s="48" t="s">
        <v>106</v>
      </c>
    </row>
    <row r="9" spans="1:48" s="2" customFormat="1" ht="26.1" customHeight="1">
      <c r="A9" s="24"/>
      <c r="B9" s="33">
        <f t="shared" ref="B9:B31" si="0">$AA$2</f>
        <v>0</v>
      </c>
      <c r="C9" s="24"/>
      <c r="D9" s="24"/>
      <c r="E9" s="25">
        <v>1</v>
      </c>
      <c r="F9" s="22"/>
      <c r="G9" s="22"/>
      <c r="H9" s="22"/>
      <c r="I9" s="21" t="s">
        <v>97</v>
      </c>
      <c r="J9" s="22" t="s">
        <v>21</v>
      </c>
      <c r="K9" s="22"/>
      <c r="L9" s="22"/>
      <c r="M9" s="29"/>
      <c r="N9" s="22"/>
      <c r="O9" s="22"/>
      <c r="P9" s="21"/>
      <c r="Q9" s="26"/>
      <c r="R9" s="26"/>
      <c r="S9" s="26"/>
      <c r="T9" s="21"/>
      <c r="U9" s="26"/>
      <c r="V9" s="26"/>
      <c r="W9" s="26"/>
      <c r="X9" s="21"/>
      <c r="Y9" s="26"/>
      <c r="Z9" s="26"/>
      <c r="AA9" s="26"/>
      <c r="AB9" s="22"/>
      <c r="AC9" s="26"/>
      <c r="AD9" s="26"/>
      <c r="AE9" s="26"/>
      <c r="AF9" s="21"/>
      <c r="AG9" s="26"/>
      <c r="AH9" s="26"/>
      <c r="AI9" s="26"/>
      <c r="AJ9" s="45"/>
      <c r="AK9" s="47"/>
      <c r="AL9" s="49" t="s">
        <v>84</v>
      </c>
      <c r="AM9" s="49">
        <f>(COUNTIF(P9:P50,"男子1年100m"))</f>
        <v>0</v>
      </c>
      <c r="AN9" s="49">
        <f>(COUNTIF(T9:T40,"男子1年100m"))</f>
        <v>0</v>
      </c>
      <c r="AO9" s="53">
        <f>(AM9+AN9)</f>
        <v>0</v>
      </c>
    </row>
    <row r="10" spans="1:48" s="2" customFormat="1" ht="26.1" customHeight="1">
      <c r="A10" s="24"/>
      <c r="B10" s="33">
        <f t="shared" si="0"/>
        <v>0</v>
      </c>
      <c r="C10" s="24"/>
      <c r="D10" s="24"/>
      <c r="E10" s="25">
        <v>2</v>
      </c>
      <c r="F10" s="22"/>
      <c r="G10" s="22"/>
      <c r="H10" s="22"/>
      <c r="I10" s="21"/>
      <c r="J10" s="22" t="s">
        <v>21</v>
      </c>
      <c r="K10" s="22"/>
      <c r="L10" s="22"/>
      <c r="M10" s="29"/>
      <c r="N10" s="22"/>
      <c r="O10" s="22"/>
      <c r="P10" s="21"/>
      <c r="Q10" s="26"/>
      <c r="R10" s="26"/>
      <c r="S10" s="26"/>
      <c r="T10" s="21"/>
      <c r="U10" s="26"/>
      <c r="V10" s="26"/>
      <c r="W10" s="26"/>
      <c r="X10" s="21"/>
      <c r="Y10" s="26"/>
      <c r="Z10" s="26"/>
      <c r="AA10" s="26"/>
      <c r="AB10" s="22"/>
      <c r="AC10" s="29"/>
      <c r="AD10" s="26"/>
      <c r="AE10" s="26"/>
      <c r="AF10" s="21"/>
      <c r="AG10" s="26"/>
      <c r="AH10" s="26"/>
      <c r="AI10" s="26"/>
      <c r="AJ10" s="45"/>
      <c r="AK10" s="47"/>
      <c r="AL10" s="49" t="s">
        <v>87</v>
      </c>
      <c r="AM10" s="49">
        <f>(COUNTIF(P9:P50,"男子1年1500m"))</f>
        <v>0</v>
      </c>
      <c r="AN10" s="49">
        <f>(COUNTIF(T9:T50,"男子1年1500m"))</f>
        <v>0</v>
      </c>
      <c r="AO10" s="54">
        <f t="shared" ref="AO10:AO24" si="1">(AM10+AN10)</f>
        <v>0</v>
      </c>
    </row>
    <row r="11" spans="1:48" s="2" customFormat="1" ht="26.1" customHeight="1">
      <c r="A11" s="24"/>
      <c r="B11" s="33">
        <f t="shared" si="0"/>
        <v>0</v>
      </c>
      <c r="C11" s="24"/>
      <c r="D11" s="24"/>
      <c r="E11" s="25">
        <v>3</v>
      </c>
      <c r="F11" s="22"/>
      <c r="G11" s="22"/>
      <c r="H11" s="22"/>
      <c r="I11" s="21"/>
      <c r="J11" s="22" t="s">
        <v>21</v>
      </c>
      <c r="K11" s="22"/>
      <c r="L11" s="22"/>
      <c r="M11" s="29"/>
      <c r="N11" s="22"/>
      <c r="O11" s="22"/>
      <c r="P11" s="21"/>
      <c r="Q11" s="26"/>
      <c r="R11" s="26"/>
      <c r="S11" s="26"/>
      <c r="T11" s="21"/>
      <c r="U11" s="26"/>
      <c r="V11" s="26"/>
      <c r="W11" s="26"/>
      <c r="X11" s="21"/>
      <c r="Y11" s="26"/>
      <c r="Z11" s="26"/>
      <c r="AA11" s="26"/>
      <c r="AB11" s="22"/>
      <c r="AC11" s="29"/>
      <c r="AD11" s="26"/>
      <c r="AE11" s="26"/>
      <c r="AF11" s="21"/>
      <c r="AG11" s="26"/>
      <c r="AH11" s="26"/>
      <c r="AI11" s="26"/>
      <c r="AJ11" s="45"/>
      <c r="AK11" s="47"/>
      <c r="AL11" s="50" t="s">
        <v>88</v>
      </c>
      <c r="AM11" s="49">
        <f>(COUNTIF(P9:P50,"男子2年100m"))</f>
        <v>0</v>
      </c>
      <c r="AN11" s="49">
        <f>(COUNTIF(T9:T50,"男子2年100m"))</f>
        <v>0</v>
      </c>
      <c r="AO11" s="54">
        <f t="shared" si="1"/>
        <v>0</v>
      </c>
    </row>
    <row r="12" spans="1:48" s="2" customFormat="1" ht="26.1" customHeight="1">
      <c r="A12" s="24"/>
      <c r="B12" s="33">
        <f t="shared" si="0"/>
        <v>0</v>
      </c>
      <c r="C12" s="24"/>
      <c r="D12" s="24"/>
      <c r="E12" s="25">
        <v>4</v>
      </c>
      <c r="F12" s="22"/>
      <c r="G12" s="22"/>
      <c r="H12" s="22"/>
      <c r="I12" s="21"/>
      <c r="J12" s="22" t="s">
        <v>21</v>
      </c>
      <c r="K12" s="22"/>
      <c r="L12" s="22"/>
      <c r="M12" s="29"/>
      <c r="N12" s="22"/>
      <c r="O12" s="22"/>
      <c r="P12" s="21"/>
      <c r="Q12" s="26"/>
      <c r="R12" s="26"/>
      <c r="S12" s="26"/>
      <c r="T12" s="21"/>
      <c r="U12" s="26"/>
      <c r="V12" s="26"/>
      <c r="W12" s="26"/>
      <c r="X12" s="21"/>
      <c r="Y12" s="26"/>
      <c r="Z12" s="26"/>
      <c r="AA12" s="26"/>
      <c r="AB12" s="22"/>
      <c r="AC12" s="29"/>
      <c r="AD12" s="26"/>
      <c r="AE12" s="26"/>
      <c r="AF12" s="21"/>
      <c r="AG12" s="26"/>
      <c r="AH12" s="26"/>
      <c r="AI12" s="26"/>
      <c r="AJ12" s="45"/>
      <c r="AK12" s="47"/>
      <c r="AL12" s="50" t="s">
        <v>90</v>
      </c>
      <c r="AM12" s="49">
        <f>(COUNTIF(P9:P50,"男子2年1500m"))</f>
        <v>0</v>
      </c>
      <c r="AN12" s="49">
        <f>(COUNTIF(T9:T50,"男子2年1500m"))</f>
        <v>0</v>
      </c>
      <c r="AO12" s="54">
        <f t="shared" si="1"/>
        <v>0</v>
      </c>
    </row>
    <row r="13" spans="1:48" s="2" customFormat="1" ht="26.1" customHeight="1">
      <c r="A13" s="24"/>
      <c r="B13" s="33">
        <f t="shared" si="0"/>
        <v>0</v>
      </c>
      <c r="C13" s="24"/>
      <c r="D13" s="24"/>
      <c r="E13" s="25">
        <v>5</v>
      </c>
      <c r="F13" s="22"/>
      <c r="G13" s="22"/>
      <c r="H13" s="22"/>
      <c r="I13" s="21"/>
      <c r="J13" s="22" t="s">
        <v>21</v>
      </c>
      <c r="K13" s="22"/>
      <c r="L13" s="22"/>
      <c r="M13" s="29"/>
      <c r="N13" s="22"/>
      <c r="O13" s="22"/>
      <c r="P13" s="21"/>
      <c r="Q13" s="26"/>
      <c r="R13" s="26"/>
      <c r="S13" s="26"/>
      <c r="T13" s="21"/>
      <c r="U13" s="26"/>
      <c r="V13" s="26"/>
      <c r="W13" s="26"/>
      <c r="X13" s="21"/>
      <c r="Y13" s="26"/>
      <c r="Z13" s="26"/>
      <c r="AA13" s="26"/>
      <c r="AB13" s="22"/>
      <c r="AC13" s="29"/>
      <c r="AD13" s="26"/>
      <c r="AE13" s="26"/>
      <c r="AF13" s="21"/>
      <c r="AG13" s="26"/>
      <c r="AH13" s="26"/>
      <c r="AI13" s="26"/>
      <c r="AJ13" s="45"/>
      <c r="AK13" s="47"/>
      <c r="AL13" s="50" t="s">
        <v>91</v>
      </c>
      <c r="AM13" s="49">
        <f>(COUNTIF(P9:P50,"男子3年100m"))</f>
        <v>0</v>
      </c>
      <c r="AN13" s="49">
        <f>(COUNTIF(T9:T50,"男子3年100m"))</f>
        <v>0</v>
      </c>
      <c r="AO13" s="54">
        <f t="shared" si="1"/>
        <v>0</v>
      </c>
    </row>
    <row r="14" spans="1:48" s="2" customFormat="1" ht="26.1" customHeight="1">
      <c r="A14" s="24"/>
      <c r="B14" s="33">
        <f t="shared" si="0"/>
        <v>0</v>
      </c>
      <c r="C14" s="24"/>
      <c r="D14" s="24"/>
      <c r="E14" s="25">
        <v>6</v>
      </c>
      <c r="F14" s="22"/>
      <c r="G14" s="22"/>
      <c r="H14" s="22"/>
      <c r="I14" s="21"/>
      <c r="J14" s="22" t="s">
        <v>21</v>
      </c>
      <c r="K14" s="22"/>
      <c r="L14" s="22"/>
      <c r="M14" s="29"/>
      <c r="N14" s="22"/>
      <c r="O14" s="22"/>
      <c r="P14" s="21"/>
      <c r="Q14" s="26"/>
      <c r="R14" s="26"/>
      <c r="S14" s="26"/>
      <c r="T14" s="21"/>
      <c r="U14" s="26"/>
      <c r="V14" s="26"/>
      <c r="W14" s="26"/>
      <c r="X14" s="21"/>
      <c r="Y14" s="26"/>
      <c r="Z14" s="26"/>
      <c r="AA14" s="26"/>
      <c r="AB14" s="22"/>
      <c r="AC14" s="29"/>
      <c r="AD14" s="26"/>
      <c r="AE14" s="26"/>
      <c r="AF14" s="21"/>
      <c r="AG14" s="26"/>
      <c r="AH14" s="26"/>
      <c r="AI14" s="26"/>
      <c r="AJ14" s="45"/>
      <c r="AK14" s="47"/>
      <c r="AL14" s="50" t="s">
        <v>93</v>
      </c>
      <c r="AM14" s="49">
        <f>(COUNTIF(P9:P50,"男子3年1500m"))</f>
        <v>0</v>
      </c>
      <c r="AN14" s="49">
        <f>(COUNTIF(T9:T50,"男子3年1500m"))</f>
        <v>0</v>
      </c>
      <c r="AO14" s="54">
        <f t="shared" si="1"/>
        <v>0</v>
      </c>
      <c r="AV14" s="4"/>
    </row>
    <row r="15" spans="1:48" s="2" customFormat="1" ht="26.1" customHeight="1">
      <c r="A15" s="24"/>
      <c r="B15" s="33">
        <f t="shared" si="0"/>
        <v>0</v>
      </c>
      <c r="C15" s="24"/>
      <c r="D15" s="24"/>
      <c r="E15" s="25">
        <v>7</v>
      </c>
      <c r="F15" s="22"/>
      <c r="G15" s="22"/>
      <c r="H15" s="22"/>
      <c r="I15" s="21"/>
      <c r="J15" s="22" t="s">
        <v>21</v>
      </c>
      <c r="K15" s="22"/>
      <c r="L15" s="22"/>
      <c r="M15" s="29"/>
      <c r="N15" s="22"/>
      <c r="O15" s="22"/>
      <c r="P15" s="21"/>
      <c r="Q15" s="26"/>
      <c r="R15" s="26"/>
      <c r="S15" s="26"/>
      <c r="T15" s="21"/>
      <c r="U15" s="26"/>
      <c r="V15" s="26"/>
      <c r="W15" s="26"/>
      <c r="X15" s="21"/>
      <c r="Y15" s="26"/>
      <c r="Z15" s="26"/>
      <c r="AA15" s="26"/>
      <c r="AB15" s="22"/>
      <c r="AC15" s="29"/>
      <c r="AD15" s="26"/>
      <c r="AE15" s="26"/>
      <c r="AF15" s="21"/>
      <c r="AG15" s="26"/>
      <c r="AH15" s="26"/>
      <c r="AI15" s="26"/>
      <c r="AJ15" s="45"/>
      <c r="AK15" s="47"/>
      <c r="AL15" s="50" t="s">
        <v>69</v>
      </c>
      <c r="AM15" s="49">
        <f>(COUNTIF(P9:P50,"男子200m"))</f>
        <v>0</v>
      </c>
      <c r="AN15" s="49">
        <f>(COUNTIF(T9:T50,"男子200m"))</f>
        <v>0</v>
      </c>
      <c r="AO15" s="54">
        <f t="shared" si="1"/>
        <v>0</v>
      </c>
      <c r="AV15" s="5"/>
    </row>
    <row r="16" spans="1:48" s="2" customFormat="1" ht="26.1" customHeight="1">
      <c r="A16" s="24"/>
      <c r="B16" s="33">
        <f t="shared" si="0"/>
        <v>0</v>
      </c>
      <c r="C16" s="24"/>
      <c r="D16" s="24"/>
      <c r="E16" s="25">
        <v>8</v>
      </c>
      <c r="F16" s="22"/>
      <c r="G16" s="22"/>
      <c r="H16" s="22"/>
      <c r="I16" s="21"/>
      <c r="J16" s="22" t="s">
        <v>21</v>
      </c>
      <c r="K16" s="22"/>
      <c r="L16" s="22"/>
      <c r="M16" s="29"/>
      <c r="N16" s="22"/>
      <c r="O16" s="22"/>
      <c r="P16" s="21"/>
      <c r="Q16" s="26"/>
      <c r="R16" s="26"/>
      <c r="S16" s="26"/>
      <c r="T16" s="21"/>
      <c r="U16" s="26"/>
      <c r="V16" s="26"/>
      <c r="W16" s="26"/>
      <c r="X16" s="21"/>
      <c r="Y16" s="26"/>
      <c r="Z16" s="26"/>
      <c r="AA16" s="26"/>
      <c r="AB16" s="22"/>
      <c r="AC16" s="29"/>
      <c r="AD16" s="26"/>
      <c r="AE16" s="26"/>
      <c r="AF16" s="21"/>
      <c r="AG16" s="26"/>
      <c r="AH16" s="26"/>
      <c r="AI16" s="26"/>
      <c r="AJ16" s="45"/>
      <c r="AK16" s="47"/>
      <c r="AL16" s="50" t="s">
        <v>70</v>
      </c>
      <c r="AM16" s="49">
        <f>(COUNTIF(P9:P50,"男子400m"))</f>
        <v>0</v>
      </c>
      <c r="AN16" s="49">
        <f>(COUNTIF(T9:T50,"男子400m"))</f>
        <v>0</v>
      </c>
      <c r="AO16" s="54">
        <f t="shared" si="1"/>
        <v>0</v>
      </c>
      <c r="AU16" s="4"/>
    </row>
    <row r="17" spans="1:48" s="2" customFormat="1" ht="26.1" customHeight="1">
      <c r="A17" s="24"/>
      <c r="B17" s="33">
        <f t="shared" si="0"/>
        <v>0</v>
      </c>
      <c r="C17" s="24"/>
      <c r="D17" s="24"/>
      <c r="E17" s="25">
        <v>9</v>
      </c>
      <c r="F17" s="22"/>
      <c r="G17" s="22"/>
      <c r="H17" s="22"/>
      <c r="I17" s="21"/>
      <c r="J17" s="22" t="s">
        <v>21</v>
      </c>
      <c r="K17" s="22"/>
      <c r="L17" s="22"/>
      <c r="M17" s="29"/>
      <c r="N17" s="22"/>
      <c r="O17" s="22"/>
      <c r="P17" s="21"/>
      <c r="Q17" s="26"/>
      <c r="R17" s="26"/>
      <c r="S17" s="26"/>
      <c r="T17" s="21"/>
      <c r="U17" s="26"/>
      <c r="V17" s="26"/>
      <c r="W17" s="26"/>
      <c r="X17" s="21"/>
      <c r="Y17" s="26"/>
      <c r="Z17" s="26"/>
      <c r="AA17" s="26"/>
      <c r="AB17" s="22"/>
      <c r="AC17" s="29"/>
      <c r="AD17" s="26"/>
      <c r="AE17" s="26"/>
      <c r="AF17" s="21"/>
      <c r="AG17" s="26"/>
      <c r="AH17" s="26"/>
      <c r="AI17" s="26"/>
      <c r="AJ17" s="45"/>
      <c r="AK17" s="47"/>
      <c r="AL17" s="50" t="s">
        <v>71</v>
      </c>
      <c r="AM17" s="49">
        <f>(COUNTIF(P9:P50,"男子800m"))</f>
        <v>0</v>
      </c>
      <c r="AN17" s="49">
        <f>(COUNTIF(T9:T50,"男子800m"))</f>
        <v>0</v>
      </c>
      <c r="AO17" s="54">
        <f t="shared" si="1"/>
        <v>0</v>
      </c>
    </row>
    <row r="18" spans="1:48" s="2" customFormat="1" ht="26.1" customHeight="1">
      <c r="A18" s="24"/>
      <c r="B18" s="33">
        <f t="shared" si="0"/>
        <v>0</v>
      </c>
      <c r="C18" s="24"/>
      <c r="D18" s="24"/>
      <c r="E18" s="25">
        <v>10</v>
      </c>
      <c r="F18" s="22"/>
      <c r="G18" s="22"/>
      <c r="H18" s="22"/>
      <c r="I18" s="21"/>
      <c r="J18" s="22" t="s">
        <v>21</v>
      </c>
      <c r="K18" s="22"/>
      <c r="L18" s="22"/>
      <c r="M18" s="29"/>
      <c r="N18" s="22"/>
      <c r="O18" s="22"/>
      <c r="P18" s="21"/>
      <c r="Q18" s="21"/>
      <c r="R18" s="26"/>
      <c r="S18" s="26"/>
      <c r="T18" s="21"/>
      <c r="U18" s="26"/>
      <c r="V18" s="26"/>
      <c r="W18" s="26"/>
      <c r="X18" s="21"/>
      <c r="Y18" s="26"/>
      <c r="Z18" s="26"/>
      <c r="AA18" s="26"/>
      <c r="AB18" s="22"/>
      <c r="AC18" s="29"/>
      <c r="AD18" s="26"/>
      <c r="AE18" s="26"/>
      <c r="AF18" s="21"/>
      <c r="AG18" s="26"/>
      <c r="AH18" s="26"/>
      <c r="AI18" s="26"/>
      <c r="AJ18" s="45"/>
      <c r="AK18" s="47"/>
      <c r="AL18" s="49" t="s">
        <v>72</v>
      </c>
      <c r="AM18" s="49">
        <f>(COUNTIF(P9:P50,"男子3000m"))</f>
        <v>0</v>
      </c>
      <c r="AN18" s="49">
        <f>(COUNTIF(T9:T50,"男子3000m"))</f>
        <v>0</v>
      </c>
      <c r="AO18" s="54">
        <f t="shared" si="1"/>
        <v>0</v>
      </c>
    </row>
    <row r="19" spans="1:48" ht="26.1" customHeight="1">
      <c r="A19" s="24"/>
      <c r="B19" s="33">
        <f t="shared" si="0"/>
        <v>0</v>
      </c>
      <c r="C19" s="24"/>
      <c r="D19" s="24"/>
      <c r="E19" s="25">
        <v>11</v>
      </c>
      <c r="F19" s="22"/>
      <c r="G19" s="22"/>
      <c r="H19" s="22"/>
      <c r="I19" s="21"/>
      <c r="J19" s="22" t="s">
        <v>21</v>
      </c>
      <c r="K19" s="22"/>
      <c r="L19" s="22"/>
      <c r="M19" s="29"/>
      <c r="N19" s="22"/>
      <c r="O19" s="22"/>
      <c r="P19" s="21"/>
      <c r="Q19" s="26"/>
      <c r="R19" s="26"/>
      <c r="S19" s="26"/>
      <c r="T19" s="21"/>
      <c r="U19" s="26"/>
      <c r="V19" s="26"/>
      <c r="W19" s="26"/>
      <c r="X19" s="21"/>
      <c r="Y19" s="26"/>
      <c r="Z19" s="26"/>
      <c r="AA19" s="26"/>
      <c r="AB19" s="22"/>
      <c r="AC19" s="29"/>
      <c r="AD19" s="26"/>
      <c r="AE19" s="26"/>
      <c r="AF19" s="21"/>
      <c r="AG19" s="26"/>
      <c r="AH19" s="26"/>
      <c r="AI19" s="26"/>
      <c r="AJ19" s="46"/>
      <c r="AK19" s="12"/>
      <c r="AL19" s="51" t="s">
        <v>110</v>
      </c>
      <c r="AM19" s="49">
        <f>(COUNTIF(P9:P50,"男子110mH(0.914m)"))</f>
        <v>0</v>
      </c>
      <c r="AN19" s="49">
        <f>(COUNTIF(T9:T50,"男子110mH(0.914m)"))</f>
        <v>0</v>
      </c>
      <c r="AO19" s="54">
        <f t="shared" si="1"/>
        <v>0</v>
      </c>
      <c r="AU19" s="2"/>
      <c r="AV19" s="4"/>
    </row>
    <row r="20" spans="1:48" ht="26.1" customHeight="1">
      <c r="A20" s="24"/>
      <c r="B20" s="33">
        <f t="shared" si="0"/>
        <v>0</v>
      </c>
      <c r="C20" s="24"/>
      <c r="D20" s="24"/>
      <c r="E20" s="25">
        <v>12</v>
      </c>
      <c r="F20" s="22"/>
      <c r="G20" s="22"/>
      <c r="H20" s="22"/>
      <c r="I20" s="21"/>
      <c r="J20" s="22" t="s">
        <v>21</v>
      </c>
      <c r="K20" s="22"/>
      <c r="L20" s="22"/>
      <c r="M20" s="29"/>
      <c r="N20" s="22"/>
      <c r="O20" s="22"/>
      <c r="P20" s="21"/>
      <c r="Q20" s="21"/>
      <c r="R20" s="26"/>
      <c r="S20" s="26"/>
      <c r="T20" s="21"/>
      <c r="U20" s="26"/>
      <c r="V20" s="26"/>
      <c r="W20" s="26"/>
      <c r="X20" s="21"/>
      <c r="Y20" s="26"/>
      <c r="Z20" s="26"/>
      <c r="AA20" s="26"/>
      <c r="AB20" s="22"/>
      <c r="AC20" s="29"/>
      <c r="AD20" s="26"/>
      <c r="AE20" s="26"/>
      <c r="AF20" s="21"/>
      <c r="AG20" s="26"/>
      <c r="AH20" s="26"/>
      <c r="AI20" s="26"/>
      <c r="AJ20" s="46"/>
      <c r="AK20" s="12"/>
      <c r="AL20" s="49" t="s">
        <v>107</v>
      </c>
      <c r="AM20" s="49">
        <f>(COUNTIF(P9:P50,"男子走高跳"))</f>
        <v>0</v>
      </c>
      <c r="AN20" s="49">
        <f>(COUNTIF(T9:T50,"男子走高跳"))</f>
        <v>0</v>
      </c>
      <c r="AO20" s="54">
        <f t="shared" si="1"/>
        <v>0</v>
      </c>
      <c r="AU20" s="2"/>
    </row>
    <row r="21" spans="1:48" ht="26.1" customHeight="1">
      <c r="A21" s="24"/>
      <c r="B21" s="33">
        <f t="shared" si="0"/>
        <v>0</v>
      </c>
      <c r="C21" s="24"/>
      <c r="D21" s="24"/>
      <c r="E21" s="25">
        <v>13</v>
      </c>
      <c r="F21" s="22"/>
      <c r="G21" s="22"/>
      <c r="H21" s="22"/>
      <c r="I21" s="21">
        <v>1</v>
      </c>
      <c r="J21" s="22" t="s">
        <v>21</v>
      </c>
      <c r="K21" s="22"/>
      <c r="L21" s="22"/>
      <c r="M21" s="29"/>
      <c r="N21" s="22"/>
      <c r="O21" s="22"/>
      <c r="P21" s="21"/>
      <c r="Q21" s="26"/>
      <c r="R21" s="26"/>
      <c r="S21" s="26"/>
      <c r="T21" s="21"/>
      <c r="U21" s="26"/>
      <c r="V21" s="26"/>
      <c r="W21" s="26"/>
      <c r="X21" s="21"/>
      <c r="Y21" s="26"/>
      <c r="Z21" s="26"/>
      <c r="AA21" s="26"/>
      <c r="AB21" s="22"/>
      <c r="AC21" s="29"/>
      <c r="AD21" s="26"/>
      <c r="AE21" s="26"/>
      <c r="AF21" s="21"/>
      <c r="AG21" s="26"/>
      <c r="AH21" s="26"/>
      <c r="AI21" s="26"/>
      <c r="AJ21" s="46"/>
      <c r="AK21" s="12"/>
      <c r="AL21" s="49" t="s">
        <v>75</v>
      </c>
      <c r="AM21" s="49">
        <f>(COUNTIF(P9:P50,"男子走幅跳"))</f>
        <v>0</v>
      </c>
      <c r="AN21" s="49">
        <f>(COUNTIF(T9:T50,"男子走幅跳"))</f>
        <v>0</v>
      </c>
      <c r="AO21" s="54">
        <f t="shared" si="1"/>
        <v>0</v>
      </c>
    </row>
    <row r="22" spans="1:48" ht="26.1" customHeight="1">
      <c r="A22" s="24"/>
      <c r="B22" s="33">
        <f t="shared" si="0"/>
        <v>0</v>
      </c>
      <c r="C22" s="24"/>
      <c r="D22" s="24"/>
      <c r="E22" s="25">
        <v>14</v>
      </c>
      <c r="F22" s="22"/>
      <c r="G22" s="22"/>
      <c r="H22" s="22"/>
      <c r="I22" s="23">
        <v>1</v>
      </c>
      <c r="J22" s="22" t="s">
        <v>21</v>
      </c>
      <c r="K22" s="22"/>
      <c r="L22" s="22"/>
      <c r="M22" s="29"/>
      <c r="N22" s="22"/>
      <c r="O22" s="22"/>
      <c r="P22" s="21"/>
      <c r="Q22" s="26"/>
      <c r="R22" s="26"/>
      <c r="S22" s="26"/>
      <c r="T22" s="21"/>
      <c r="U22" s="26"/>
      <c r="V22" s="26"/>
      <c r="W22" s="26"/>
      <c r="X22" s="21"/>
      <c r="Y22" s="26"/>
      <c r="Z22" s="26"/>
      <c r="AA22" s="26"/>
      <c r="AB22" s="22"/>
      <c r="AC22" s="29"/>
      <c r="AD22" s="26"/>
      <c r="AE22" s="26"/>
      <c r="AF22" s="21"/>
      <c r="AG22" s="26"/>
      <c r="AH22" s="26"/>
      <c r="AI22" s="26"/>
      <c r="AJ22" s="46"/>
      <c r="AK22" s="12"/>
      <c r="AL22" s="49" t="s">
        <v>109</v>
      </c>
      <c r="AM22" s="49">
        <f>(COUNTIF(P9:P50,"男子棒高跳"))</f>
        <v>0</v>
      </c>
      <c r="AN22" s="49">
        <f>(COUNTIF(T9:T50,"男子棒高跳"))</f>
        <v>0</v>
      </c>
      <c r="AO22" s="54">
        <f t="shared" si="1"/>
        <v>0</v>
      </c>
    </row>
    <row r="23" spans="1:48" ht="26.1" customHeight="1">
      <c r="A23" s="24"/>
      <c r="B23" s="33">
        <f t="shared" si="0"/>
        <v>0</v>
      </c>
      <c r="C23" s="24"/>
      <c r="D23" s="24"/>
      <c r="E23" s="25">
        <v>15</v>
      </c>
      <c r="F23" s="22"/>
      <c r="G23" s="22"/>
      <c r="H23" s="22"/>
      <c r="I23" s="21"/>
      <c r="J23" s="22" t="s">
        <v>21</v>
      </c>
      <c r="K23" s="22"/>
      <c r="L23" s="22"/>
      <c r="M23" s="29"/>
      <c r="N23" s="22"/>
      <c r="O23" s="22"/>
      <c r="P23" s="21"/>
      <c r="Q23" s="26"/>
      <c r="R23" s="26"/>
      <c r="S23" s="26"/>
      <c r="T23" s="21"/>
      <c r="U23" s="26"/>
      <c r="V23" s="26"/>
      <c r="W23" s="26"/>
      <c r="X23" s="21"/>
      <c r="Y23" s="26"/>
      <c r="Z23" s="26"/>
      <c r="AA23" s="26"/>
      <c r="AB23" s="22"/>
      <c r="AC23" s="29"/>
      <c r="AD23" s="26"/>
      <c r="AE23" s="26"/>
      <c r="AF23" s="21"/>
      <c r="AG23" s="26"/>
      <c r="AH23" s="26"/>
      <c r="AI23" s="26"/>
      <c r="AJ23" s="46"/>
      <c r="AK23" s="12"/>
      <c r="AL23" s="49" t="s">
        <v>121</v>
      </c>
      <c r="AM23" s="49">
        <f>(COUNTIF(P9:P50,"男子砲丸投(5.000kg)"))</f>
        <v>0</v>
      </c>
      <c r="AN23" s="49">
        <f>(COUNTIF(T9:T50,"男子砲丸投(5.000kg)"))</f>
        <v>0</v>
      </c>
      <c r="AO23" s="54">
        <f t="shared" si="1"/>
        <v>0</v>
      </c>
    </row>
    <row r="24" spans="1:48" ht="26.1" customHeight="1">
      <c r="A24" s="24"/>
      <c r="B24" s="33">
        <f t="shared" si="0"/>
        <v>0</v>
      </c>
      <c r="C24" s="24"/>
      <c r="D24" s="24"/>
      <c r="E24" s="25">
        <v>16</v>
      </c>
      <c r="F24" s="21"/>
      <c r="G24" s="21"/>
      <c r="H24" s="22"/>
      <c r="I24" s="21"/>
      <c r="J24" s="22" t="s">
        <v>21</v>
      </c>
      <c r="K24" s="22"/>
      <c r="L24" s="22"/>
      <c r="M24" s="29"/>
      <c r="N24" s="22"/>
      <c r="O24" s="22"/>
      <c r="P24" s="21"/>
      <c r="Q24" s="26"/>
      <c r="R24" s="26"/>
      <c r="S24" s="26"/>
      <c r="T24" s="21"/>
      <c r="U24" s="26"/>
      <c r="V24" s="26"/>
      <c r="W24" s="26"/>
      <c r="X24" s="21"/>
      <c r="Y24" s="26"/>
      <c r="Z24" s="26"/>
      <c r="AA24" s="26"/>
      <c r="AB24" s="22"/>
      <c r="AC24" s="26"/>
      <c r="AD24" s="26"/>
      <c r="AE24" s="26"/>
      <c r="AF24" s="21"/>
      <c r="AG24" s="26"/>
      <c r="AH24" s="26"/>
      <c r="AI24" s="26"/>
      <c r="AJ24" s="46"/>
      <c r="AK24" s="12"/>
      <c r="AL24" s="49" t="s">
        <v>108</v>
      </c>
      <c r="AM24" s="49">
        <f>(COUNTIF(P9:P50,"男子ｼﾞｬﾍﾞﾘｯｸｽﾛｰ"))</f>
        <v>0</v>
      </c>
      <c r="AN24" s="49">
        <f>(COUNTIF(T9:T50,"男子ｼﾞｬﾍﾞﾘｯｸｽﾛｰ"))</f>
        <v>0</v>
      </c>
      <c r="AO24" s="54">
        <f t="shared" si="1"/>
        <v>0</v>
      </c>
    </row>
    <row r="25" spans="1:48" ht="26.1" customHeight="1">
      <c r="A25" s="24"/>
      <c r="B25" s="33">
        <f t="shared" si="0"/>
        <v>0</v>
      </c>
      <c r="C25" s="24"/>
      <c r="D25" s="24"/>
      <c r="E25" s="25">
        <v>17</v>
      </c>
      <c r="F25" s="21"/>
      <c r="G25" s="21"/>
      <c r="H25" s="22"/>
      <c r="I25" s="21"/>
      <c r="J25" s="22" t="s">
        <v>21</v>
      </c>
      <c r="K25" s="22"/>
      <c r="L25" s="22"/>
      <c r="M25" s="29"/>
      <c r="N25" s="22"/>
      <c r="O25" s="22"/>
      <c r="P25" s="21"/>
      <c r="Q25" s="26"/>
      <c r="R25" s="26"/>
      <c r="S25" s="26"/>
      <c r="T25" s="21"/>
      <c r="U25" s="26"/>
      <c r="V25" s="26"/>
      <c r="W25" s="26"/>
      <c r="X25" s="21"/>
      <c r="Y25" s="26"/>
      <c r="Z25" s="26"/>
      <c r="AA25" s="26"/>
      <c r="AB25" s="22"/>
      <c r="AC25" s="26"/>
      <c r="AD25" s="26"/>
      <c r="AE25" s="26"/>
      <c r="AF25" s="21"/>
      <c r="AG25" s="26"/>
      <c r="AH25" s="26"/>
      <c r="AI25" s="26"/>
      <c r="AJ25" s="46"/>
      <c r="AK25" s="12"/>
      <c r="AL25" s="49" t="s">
        <v>123</v>
      </c>
      <c r="AM25" s="49">
        <f>COUNTIF(AB9:AB50,"低学年")</f>
        <v>0</v>
      </c>
      <c r="AN25" s="49"/>
      <c r="AO25" s="54">
        <f>COUNTIF(AB9:AB51,"低学年")</f>
        <v>0</v>
      </c>
    </row>
    <row r="26" spans="1:48" ht="26.1" customHeight="1" thickBot="1">
      <c r="A26" s="24"/>
      <c r="B26" s="33">
        <f t="shared" si="0"/>
        <v>0</v>
      </c>
      <c r="C26" s="24"/>
      <c r="D26" s="24"/>
      <c r="E26" s="25">
        <v>18</v>
      </c>
      <c r="F26" s="21"/>
      <c r="G26" s="21"/>
      <c r="H26" s="22"/>
      <c r="I26" s="21"/>
      <c r="J26" s="22" t="s">
        <v>21</v>
      </c>
      <c r="K26" s="22"/>
      <c r="L26" s="22"/>
      <c r="M26" s="29"/>
      <c r="N26" s="22"/>
      <c r="O26" s="22"/>
      <c r="P26" s="21"/>
      <c r="Q26" s="26"/>
      <c r="R26" s="26"/>
      <c r="S26" s="26"/>
      <c r="T26" s="21"/>
      <c r="U26" s="26"/>
      <c r="V26" s="26"/>
      <c r="W26" s="26"/>
      <c r="X26" s="21"/>
      <c r="Y26" s="26"/>
      <c r="Z26" s="26"/>
      <c r="AA26" s="26"/>
      <c r="AB26" s="22"/>
      <c r="AC26" s="26"/>
      <c r="AD26" s="26"/>
      <c r="AE26" s="26"/>
      <c r="AF26" s="21"/>
      <c r="AG26" s="26"/>
      <c r="AH26" s="26"/>
      <c r="AI26" s="26"/>
      <c r="AJ26" s="46"/>
      <c r="AK26" s="12"/>
      <c r="AL26" s="49" t="s">
        <v>124</v>
      </c>
      <c r="AM26" s="49">
        <f>COUNTIF(AB10:AB50,"全学年")</f>
        <v>0</v>
      </c>
      <c r="AN26" s="49"/>
      <c r="AO26" s="55">
        <f>COUNTIF(AB9:AB51,"全学年")</f>
        <v>0</v>
      </c>
    </row>
    <row r="27" spans="1:48" ht="26.1" customHeight="1" thickBot="1">
      <c r="A27" s="24"/>
      <c r="B27" s="33">
        <f t="shared" si="0"/>
        <v>0</v>
      </c>
      <c r="C27" s="24"/>
      <c r="D27" s="24"/>
      <c r="E27" s="25">
        <v>19</v>
      </c>
      <c r="F27" s="21"/>
      <c r="G27" s="21"/>
      <c r="H27" s="22"/>
      <c r="I27" s="21"/>
      <c r="J27" s="22" t="s">
        <v>21</v>
      </c>
      <c r="K27" s="22"/>
      <c r="L27" s="22"/>
      <c r="M27" s="29"/>
      <c r="N27" s="22"/>
      <c r="O27" s="22"/>
      <c r="P27" s="21"/>
      <c r="Q27" s="26"/>
      <c r="R27" s="26"/>
      <c r="S27" s="26"/>
      <c r="T27" s="21"/>
      <c r="U27" s="26"/>
      <c r="V27" s="26"/>
      <c r="W27" s="26"/>
      <c r="X27" s="21"/>
      <c r="Y27" s="26"/>
      <c r="Z27" s="26"/>
      <c r="AA27" s="26"/>
      <c r="AB27" s="22"/>
      <c r="AC27" s="26"/>
      <c r="AD27" s="26"/>
      <c r="AE27" s="26"/>
      <c r="AF27" s="21"/>
      <c r="AG27" s="26"/>
      <c r="AH27" s="26"/>
      <c r="AI27" s="26"/>
      <c r="AJ27" s="46"/>
      <c r="AK27" s="12"/>
      <c r="AL27" s="59" t="s">
        <v>125</v>
      </c>
      <c r="AM27" s="64"/>
      <c r="AN27" s="64"/>
      <c r="AO27" s="60">
        <f>SUM(AO9:AO24)</f>
        <v>0</v>
      </c>
    </row>
    <row r="28" spans="1:48" ht="26.1" customHeight="1" thickBot="1">
      <c r="A28" s="24"/>
      <c r="B28" s="33">
        <f t="shared" si="0"/>
        <v>0</v>
      </c>
      <c r="C28" s="24"/>
      <c r="D28" s="24"/>
      <c r="E28" s="25">
        <v>20</v>
      </c>
      <c r="F28" s="21"/>
      <c r="G28" s="21"/>
      <c r="H28" s="22"/>
      <c r="I28" s="21"/>
      <c r="J28" s="22" t="s">
        <v>21</v>
      </c>
      <c r="K28" s="22"/>
      <c r="L28" s="22"/>
      <c r="M28" s="29"/>
      <c r="N28" s="22"/>
      <c r="O28" s="22"/>
      <c r="P28" s="21"/>
      <c r="Q28" s="26"/>
      <c r="R28" s="26"/>
      <c r="S28" s="26"/>
      <c r="T28" s="21"/>
      <c r="U28" s="26"/>
      <c r="V28" s="26"/>
      <c r="W28" s="26"/>
      <c r="X28" s="21"/>
      <c r="Y28" s="26"/>
      <c r="Z28" s="26"/>
      <c r="AA28" s="26"/>
      <c r="AB28" s="22"/>
      <c r="AC28" s="26"/>
      <c r="AD28" s="26"/>
      <c r="AE28" s="26"/>
      <c r="AF28" s="21"/>
      <c r="AG28" s="26"/>
      <c r="AH28" s="26"/>
      <c r="AI28" s="26"/>
      <c r="AJ28" s="46"/>
      <c r="AK28" s="12"/>
      <c r="AL28" s="49" t="s">
        <v>96</v>
      </c>
      <c r="AO28" s="58">
        <f>COUNTIFS(AO25,"&gt;=4")</f>
        <v>0</v>
      </c>
    </row>
    <row r="29" spans="1:48" ht="26.1" customHeight="1" thickBot="1">
      <c r="A29" s="24"/>
      <c r="B29" s="33">
        <f t="shared" si="0"/>
        <v>0</v>
      </c>
      <c r="C29" s="24"/>
      <c r="D29" s="24"/>
      <c r="E29" s="25">
        <v>21</v>
      </c>
      <c r="F29" s="21"/>
      <c r="G29" s="21"/>
      <c r="H29" s="22"/>
      <c r="I29" s="21"/>
      <c r="J29" s="22" t="s">
        <v>21</v>
      </c>
      <c r="K29" s="22"/>
      <c r="L29" s="22"/>
      <c r="M29" s="29"/>
      <c r="N29" s="22"/>
      <c r="O29" s="22"/>
      <c r="P29" s="21"/>
      <c r="Q29" s="26"/>
      <c r="R29" s="26"/>
      <c r="S29" s="26"/>
      <c r="T29" s="21"/>
      <c r="U29" s="26"/>
      <c r="V29" s="26"/>
      <c r="W29" s="26"/>
      <c r="X29" s="21"/>
      <c r="Y29" s="26"/>
      <c r="Z29" s="26"/>
      <c r="AA29" s="26"/>
      <c r="AB29" s="22"/>
      <c r="AC29" s="26"/>
      <c r="AD29" s="26"/>
      <c r="AE29" s="26"/>
      <c r="AF29" s="21"/>
      <c r="AG29" s="26"/>
      <c r="AH29" s="26"/>
      <c r="AI29" s="26"/>
      <c r="AJ29" s="46"/>
      <c r="AK29" s="12"/>
      <c r="AL29" s="49" t="s">
        <v>95</v>
      </c>
      <c r="AO29" s="55">
        <f>COUNTIFS(AO26,"&gt;=4")</f>
        <v>0</v>
      </c>
    </row>
    <row r="30" spans="1:48" ht="26.1" customHeight="1">
      <c r="A30" s="24"/>
      <c r="B30" s="33">
        <f t="shared" si="0"/>
        <v>0</v>
      </c>
      <c r="C30" s="24"/>
      <c r="D30" s="24"/>
      <c r="E30" s="25">
        <v>22</v>
      </c>
      <c r="F30" s="21"/>
      <c r="G30" s="21"/>
      <c r="H30" s="22"/>
      <c r="I30" s="21"/>
      <c r="J30" s="22" t="s">
        <v>21</v>
      </c>
      <c r="K30" s="22"/>
      <c r="L30" s="22"/>
      <c r="M30" s="29"/>
      <c r="N30" s="22"/>
      <c r="O30" s="22"/>
      <c r="P30" s="21"/>
      <c r="Q30" s="26"/>
      <c r="R30" s="26"/>
      <c r="S30" s="26"/>
      <c r="T30" s="21"/>
      <c r="U30" s="26"/>
      <c r="V30" s="26"/>
      <c r="W30" s="26"/>
      <c r="X30" s="21"/>
      <c r="Y30" s="26"/>
      <c r="Z30" s="26"/>
      <c r="AA30" s="26"/>
      <c r="AB30" s="22"/>
      <c r="AC30" s="26"/>
      <c r="AD30" s="26"/>
      <c r="AE30" s="26"/>
      <c r="AF30" s="21"/>
      <c r="AG30" s="26"/>
      <c r="AH30" s="26"/>
      <c r="AI30" s="26"/>
      <c r="AJ30" s="46"/>
      <c r="AK30" s="12"/>
    </row>
    <row r="31" spans="1:48" ht="26.1" customHeight="1">
      <c r="A31" s="24"/>
      <c r="B31" s="33">
        <f t="shared" si="0"/>
        <v>0</v>
      </c>
      <c r="C31" s="24"/>
      <c r="D31" s="24"/>
      <c r="E31" s="25">
        <v>23</v>
      </c>
      <c r="F31" s="21"/>
      <c r="G31" s="21"/>
      <c r="H31" s="22"/>
      <c r="I31" s="21"/>
      <c r="J31" s="22" t="s">
        <v>21</v>
      </c>
      <c r="K31" s="22"/>
      <c r="L31" s="22"/>
      <c r="M31" s="29"/>
      <c r="N31" s="22"/>
      <c r="O31" s="22"/>
      <c r="P31" s="21"/>
      <c r="Q31" s="26"/>
      <c r="R31" s="26"/>
      <c r="S31" s="26"/>
      <c r="T31" s="21"/>
      <c r="U31" s="26"/>
      <c r="V31" s="26"/>
      <c r="W31" s="26"/>
      <c r="X31" s="21"/>
      <c r="Y31" s="26"/>
      <c r="Z31" s="26"/>
      <c r="AA31" s="26"/>
      <c r="AB31" s="22"/>
      <c r="AC31" s="26"/>
      <c r="AD31" s="26"/>
      <c r="AE31" s="26"/>
      <c r="AF31" s="21"/>
      <c r="AG31" s="26"/>
      <c r="AH31" s="26"/>
      <c r="AI31" s="26"/>
      <c r="AJ31" s="46"/>
      <c r="AK31" s="12"/>
    </row>
    <row r="32" spans="1:48" ht="26.1" customHeight="1">
      <c r="C32"/>
      <c r="D32"/>
      <c r="E32" s="25">
        <v>24</v>
      </c>
      <c r="F32" s="21"/>
      <c r="G32" s="21"/>
      <c r="H32" s="22"/>
      <c r="I32" s="21"/>
      <c r="J32" s="22" t="s">
        <v>21</v>
      </c>
      <c r="K32" s="22"/>
      <c r="L32" s="22"/>
      <c r="M32" s="29"/>
      <c r="N32" s="22"/>
      <c r="O32" s="22"/>
      <c r="P32" s="21"/>
      <c r="Q32" s="26"/>
      <c r="R32" s="26"/>
      <c r="S32" s="26"/>
      <c r="T32" s="21"/>
      <c r="U32" s="26"/>
      <c r="V32" s="26"/>
      <c r="W32" s="26"/>
      <c r="X32" s="21"/>
      <c r="Y32" s="26"/>
      <c r="Z32" s="26"/>
      <c r="AA32" s="26"/>
      <c r="AB32" s="22"/>
      <c r="AC32" s="26"/>
      <c r="AD32" s="26"/>
      <c r="AE32" s="26"/>
      <c r="AF32" s="21"/>
      <c r="AG32" s="26"/>
      <c r="AH32" s="26"/>
      <c r="AI32" s="26"/>
      <c r="AJ32" s="46"/>
    </row>
    <row r="33" spans="3:36" ht="26.1" customHeight="1">
      <c r="C33"/>
      <c r="D33"/>
      <c r="E33" s="25">
        <v>25</v>
      </c>
      <c r="F33" s="21"/>
      <c r="G33" s="21"/>
      <c r="H33" s="22"/>
      <c r="I33" s="21"/>
      <c r="J33" s="22" t="s">
        <v>21</v>
      </c>
      <c r="K33" s="22"/>
      <c r="L33" s="22"/>
      <c r="M33" s="29"/>
      <c r="N33" s="22"/>
      <c r="O33" s="22"/>
      <c r="P33" s="21"/>
      <c r="Q33" s="26"/>
      <c r="R33" s="26"/>
      <c r="S33" s="26"/>
      <c r="T33" s="21"/>
      <c r="U33" s="26"/>
      <c r="V33" s="26"/>
      <c r="W33" s="26"/>
      <c r="X33" s="21"/>
      <c r="Y33" s="26"/>
      <c r="Z33" s="26"/>
      <c r="AA33" s="26"/>
      <c r="AB33" s="22"/>
      <c r="AC33" s="26"/>
      <c r="AD33" s="26"/>
      <c r="AE33" s="26"/>
      <c r="AF33" s="21"/>
      <c r="AG33" s="26"/>
      <c r="AH33" s="26"/>
      <c r="AI33" s="26"/>
      <c r="AJ33" s="46"/>
    </row>
    <row r="34" spans="3:36" ht="26.1" customHeight="1">
      <c r="C34"/>
      <c r="D34"/>
      <c r="E34" s="25">
        <v>26</v>
      </c>
      <c r="F34" s="21"/>
      <c r="G34" s="21"/>
      <c r="H34" s="22"/>
      <c r="I34" s="21"/>
      <c r="J34" s="22" t="s">
        <v>21</v>
      </c>
      <c r="K34" s="22"/>
      <c r="L34" s="22"/>
      <c r="M34" s="29"/>
      <c r="N34" s="22"/>
      <c r="O34" s="22"/>
      <c r="P34" s="21"/>
      <c r="Q34" s="26"/>
      <c r="R34" s="26"/>
      <c r="S34" s="26"/>
      <c r="T34" s="21"/>
      <c r="U34" s="26"/>
      <c r="V34" s="26"/>
      <c r="W34" s="26"/>
      <c r="X34" s="21"/>
      <c r="Y34" s="26"/>
      <c r="Z34" s="26"/>
      <c r="AA34" s="26"/>
      <c r="AB34" s="22"/>
      <c r="AC34" s="26"/>
      <c r="AD34" s="26"/>
      <c r="AE34" s="26"/>
      <c r="AF34" s="21"/>
      <c r="AG34" s="26"/>
      <c r="AH34" s="26"/>
      <c r="AI34" s="26"/>
      <c r="AJ34" s="46"/>
    </row>
    <row r="35" spans="3:36" ht="26.1" customHeight="1">
      <c r="C35"/>
      <c r="D35"/>
      <c r="E35" s="25">
        <v>27</v>
      </c>
      <c r="F35" s="21"/>
      <c r="G35" s="21"/>
      <c r="H35" s="22"/>
      <c r="I35" s="21"/>
      <c r="J35" s="22" t="s">
        <v>21</v>
      </c>
      <c r="K35" s="22"/>
      <c r="L35" s="22"/>
      <c r="M35" s="29"/>
      <c r="N35" s="22"/>
      <c r="O35" s="22"/>
      <c r="P35" s="21"/>
      <c r="Q35" s="26"/>
      <c r="R35" s="26"/>
      <c r="S35" s="26"/>
      <c r="T35" s="21"/>
      <c r="U35" s="26"/>
      <c r="V35" s="26"/>
      <c r="W35" s="26"/>
      <c r="X35" s="21"/>
      <c r="Y35" s="26"/>
      <c r="Z35" s="26"/>
      <c r="AA35" s="26"/>
      <c r="AB35" s="22"/>
      <c r="AC35" s="26"/>
      <c r="AD35" s="26"/>
      <c r="AE35" s="26"/>
      <c r="AF35" s="21"/>
      <c r="AG35" s="26"/>
      <c r="AH35" s="26"/>
      <c r="AI35" s="26"/>
      <c r="AJ35" s="46"/>
    </row>
    <row r="36" spans="3:36" ht="26.1" customHeight="1">
      <c r="C36"/>
      <c r="D36"/>
      <c r="E36" s="25">
        <v>28</v>
      </c>
      <c r="F36" s="21"/>
      <c r="G36" s="21"/>
      <c r="H36" s="22"/>
      <c r="I36" s="21"/>
      <c r="J36" s="22" t="s">
        <v>21</v>
      </c>
      <c r="K36" s="22"/>
      <c r="L36" s="22"/>
      <c r="M36" s="29"/>
      <c r="N36" s="22"/>
      <c r="O36" s="22"/>
      <c r="P36" s="21"/>
      <c r="Q36" s="26"/>
      <c r="R36" s="26"/>
      <c r="S36" s="26"/>
      <c r="T36" s="21"/>
      <c r="U36" s="26"/>
      <c r="V36" s="26"/>
      <c r="W36" s="26"/>
      <c r="X36" s="21"/>
      <c r="Y36" s="26"/>
      <c r="Z36" s="26"/>
      <c r="AA36" s="26"/>
      <c r="AB36" s="22"/>
      <c r="AC36" s="26"/>
      <c r="AD36" s="26"/>
      <c r="AE36" s="26"/>
      <c r="AF36" s="21"/>
      <c r="AG36" s="26"/>
      <c r="AH36" s="26"/>
      <c r="AI36" s="26"/>
      <c r="AJ36" s="46"/>
    </row>
    <row r="37" spans="3:36" ht="26.1" customHeight="1">
      <c r="C37"/>
      <c r="D37"/>
      <c r="E37" s="25">
        <v>29</v>
      </c>
      <c r="F37" s="21"/>
      <c r="G37" s="21"/>
      <c r="H37" s="22"/>
      <c r="I37" s="21"/>
      <c r="J37" s="22" t="s">
        <v>21</v>
      </c>
      <c r="K37" s="22"/>
      <c r="L37" s="22"/>
      <c r="M37" s="29"/>
      <c r="N37" s="22"/>
      <c r="O37" s="22"/>
      <c r="P37" s="21"/>
      <c r="Q37" s="26"/>
      <c r="R37" s="26"/>
      <c r="S37" s="26"/>
      <c r="T37" s="21"/>
      <c r="U37" s="26"/>
      <c r="V37" s="26"/>
      <c r="W37" s="26"/>
      <c r="X37" s="21"/>
      <c r="Y37" s="26"/>
      <c r="Z37" s="26"/>
      <c r="AA37" s="26"/>
      <c r="AB37" s="22"/>
      <c r="AC37" s="26"/>
      <c r="AD37" s="26"/>
      <c r="AE37" s="26"/>
      <c r="AF37" s="21"/>
      <c r="AG37" s="26"/>
      <c r="AH37" s="26"/>
      <c r="AI37" s="26"/>
      <c r="AJ37" s="46"/>
    </row>
    <row r="38" spans="3:36" ht="26.1" customHeight="1">
      <c r="C38"/>
      <c r="D38"/>
      <c r="E38" s="25">
        <v>30</v>
      </c>
      <c r="F38" s="21"/>
      <c r="G38" s="21"/>
      <c r="H38" s="22"/>
      <c r="I38" s="21"/>
      <c r="J38" s="22" t="s">
        <v>21</v>
      </c>
      <c r="K38" s="22"/>
      <c r="L38" s="22"/>
      <c r="M38" s="29"/>
      <c r="N38" s="22"/>
      <c r="O38" s="22"/>
      <c r="P38" s="21"/>
      <c r="Q38" s="26"/>
      <c r="R38" s="26"/>
      <c r="S38" s="26"/>
      <c r="T38" s="21"/>
      <c r="U38" s="26"/>
      <c r="V38" s="26"/>
      <c r="W38" s="26"/>
      <c r="X38" s="21"/>
      <c r="Y38" s="26"/>
      <c r="Z38" s="26"/>
      <c r="AA38" s="26"/>
      <c r="AB38" s="22"/>
      <c r="AC38" s="26"/>
      <c r="AD38" s="26"/>
      <c r="AE38" s="26"/>
      <c r="AF38" s="21"/>
      <c r="AG38" s="26"/>
      <c r="AH38" s="26"/>
      <c r="AI38" s="26"/>
      <c r="AJ38" s="46"/>
    </row>
    <row r="39" spans="3:36" ht="26.1" customHeight="1">
      <c r="C39"/>
      <c r="D39"/>
      <c r="E39" s="25">
        <v>31</v>
      </c>
      <c r="F39" s="21"/>
      <c r="G39" s="21"/>
      <c r="H39" s="22"/>
      <c r="I39" s="21"/>
      <c r="J39" s="22" t="s">
        <v>21</v>
      </c>
      <c r="K39" s="22"/>
      <c r="L39" s="22"/>
      <c r="M39" s="29"/>
      <c r="N39" s="22"/>
      <c r="O39" s="22"/>
      <c r="P39" s="21"/>
      <c r="Q39" s="26"/>
      <c r="R39" s="26"/>
      <c r="S39" s="26"/>
      <c r="T39" s="21"/>
      <c r="U39" s="26"/>
      <c r="V39" s="26"/>
      <c r="W39" s="26"/>
      <c r="X39" s="21"/>
      <c r="Y39" s="26"/>
      <c r="Z39" s="26"/>
      <c r="AA39" s="26"/>
      <c r="AB39" s="22"/>
      <c r="AC39" s="26"/>
      <c r="AD39" s="26"/>
      <c r="AE39" s="26"/>
      <c r="AF39" s="21"/>
      <c r="AG39" s="26"/>
      <c r="AH39" s="26"/>
      <c r="AI39" s="26"/>
      <c r="AJ39" s="46"/>
    </row>
    <row r="40" spans="3:36" ht="26.1" customHeight="1">
      <c r="C40"/>
      <c r="D40"/>
      <c r="E40" s="25">
        <v>32</v>
      </c>
      <c r="F40" s="21"/>
      <c r="G40" s="21"/>
      <c r="H40" s="22"/>
      <c r="I40" s="21"/>
      <c r="J40" s="22" t="s">
        <v>21</v>
      </c>
      <c r="K40" s="22"/>
      <c r="L40" s="22"/>
      <c r="M40" s="29"/>
      <c r="N40" s="22"/>
      <c r="O40" s="22"/>
      <c r="P40" s="21"/>
      <c r="Q40" s="26"/>
      <c r="R40" s="26"/>
      <c r="S40" s="26"/>
      <c r="T40" s="21"/>
      <c r="U40" s="26"/>
      <c r="V40" s="26"/>
      <c r="W40" s="26"/>
      <c r="X40" s="21"/>
      <c r="Y40" s="26"/>
      <c r="Z40" s="26"/>
      <c r="AA40" s="26"/>
      <c r="AB40" s="22"/>
      <c r="AC40" s="26"/>
      <c r="AD40" s="26"/>
      <c r="AE40" s="26"/>
      <c r="AF40" s="21"/>
      <c r="AG40" s="26"/>
      <c r="AH40" s="26"/>
      <c r="AI40" s="26"/>
      <c r="AJ40" s="46"/>
    </row>
    <row r="41" spans="3:36" ht="26.1" customHeight="1">
      <c r="C41"/>
      <c r="D41"/>
      <c r="E41" s="25">
        <v>33</v>
      </c>
      <c r="F41" s="21"/>
      <c r="G41" s="21"/>
      <c r="H41" s="22"/>
      <c r="I41" s="21"/>
      <c r="J41" s="22" t="s">
        <v>21</v>
      </c>
      <c r="K41" s="22"/>
      <c r="L41" s="22"/>
      <c r="M41" s="29"/>
      <c r="N41" s="22"/>
      <c r="O41" s="22"/>
      <c r="P41" s="21"/>
      <c r="Q41" s="26"/>
      <c r="R41" s="26"/>
      <c r="S41" s="26"/>
      <c r="T41" s="21"/>
      <c r="U41" s="26"/>
      <c r="V41" s="26"/>
      <c r="W41" s="26"/>
      <c r="X41" s="21"/>
      <c r="Y41" s="26"/>
      <c r="Z41" s="26"/>
      <c r="AA41" s="26"/>
      <c r="AB41" s="22"/>
      <c r="AC41" s="26"/>
      <c r="AD41" s="26"/>
      <c r="AE41" s="26"/>
      <c r="AF41" s="21"/>
      <c r="AG41" s="26"/>
      <c r="AH41" s="26"/>
      <c r="AI41" s="26"/>
      <c r="AJ41" s="46"/>
    </row>
    <row r="42" spans="3:36" ht="26.1" customHeight="1">
      <c r="C42"/>
      <c r="D42"/>
      <c r="E42" s="25">
        <v>34</v>
      </c>
      <c r="F42" s="21"/>
      <c r="G42" s="21"/>
      <c r="H42" s="22"/>
      <c r="I42" s="21"/>
      <c r="J42" s="22" t="s">
        <v>21</v>
      </c>
      <c r="K42" s="22"/>
      <c r="L42" s="22"/>
      <c r="M42" s="29"/>
      <c r="N42" s="22"/>
      <c r="O42" s="22"/>
      <c r="P42" s="21"/>
      <c r="Q42" s="26"/>
      <c r="R42" s="26"/>
      <c r="S42" s="26"/>
      <c r="T42" s="21"/>
      <c r="U42" s="26"/>
      <c r="V42" s="26"/>
      <c r="W42" s="26"/>
      <c r="X42" s="21"/>
      <c r="Y42" s="26"/>
      <c r="Z42" s="26"/>
      <c r="AA42" s="26"/>
      <c r="AB42" s="22"/>
      <c r="AC42" s="26"/>
      <c r="AD42" s="26"/>
      <c r="AE42" s="26"/>
      <c r="AF42" s="21"/>
      <c r="AG42" s="26"/>
      <c r="AH42" s="26"/>
      <c r="AI42" s="26"/>
      <c r="AJ42" s="46"/>
    </row>
    <row r="43" spans="3:36" ht="26.1" customHeight="1">
      <c r="C43"/>
      <c r="D43"/>
      <c r="E43" s="25">
        <v>35</v>
      </c>
      <c r="F43" s="21"/>
      <c r="G43" s="21"/>
      <c r="H43" s="22"/>
      <c r="I43" s="21"/>
      <c r="J43" s="22" t="s">
        <v>21</v>
      </c>
      <c r="K43" s="22"/>
      <c r="L43" s="22"/>
      <c r="M43" s="29"/>
      <c r="N43" s="22"/>
      <c r="O43" s="22"/>
      <c r="P43" s="21"/>
      <c r="Q43" s="26"/>
      <c r="R43" s="26"/>
      <c r="S43" s="26"/>
      <c r="T43" s="21"/>
      <c r="U43" s="26"/>
      <c r="V43" s="26"/>
      <c r="W43" s="26"/>
      <c r="X43" s="21"/>
      <c r="Y43" s="26"/>
      <c r="Z43" s="26"/>
      <c r="AA43" s="26"/>
      <c r="AB43" s="22"/>
      <c r="AC43" s="26"/>
      <c r="AD43" s="26"/>
      <c r="AE43" s="26"/>
      <c r="AF43" s="21"/>
      <c r="AG43" s="26"/>
      <c r="AH43" s="26"/>
      <c r="AI43" s="26"/>
      <c r="AJ43" s="46"/>
    </row>
    <row r="44" spans="3:36" ht="26.1" customHeight="1">
      <c r="C44"/>
      <c r="D44"/>
      <c r="E44" s="25">
        <v>36</v>
      </c>
      <c r="F44" s="21"/>
      <c r="G44" s="21"/>
      <c r="H44" s="22"/>
      <c r="I44" s="21"/>
      <c r="J44" s="22" t="s">
        <v>21</v>
      </c>
      <c r="K44" s="22"/>
      <c r="L44" s="22"/>
      <c r="M44" s="29"/>
      <c r="N44" s="22"/>
      <c r="O44" s="22"/>
      <c r="P44" s="21"/>
      <c r="Q44" s="26"/>
      <c r="R44" s="26"/>
      <c r="S44" s="26"/>
      <c r="T44" s="21"/>
      <c r="U44" s="26"/>
      <c r="V44" s="26"/>
      <c r="W44" s="26"/>
      <c r="X44" s="21"/>
      <c r="Y44" s="26"/>
      <c r="Z44" s="26"/>
      <c r="AA44" s="26"/>
      <c r="AB44" s="22"/>
      <c r="AC44" s="26"/>
      <c r="AD44" s="26"/>
      <c r="AE44" s="26"/>
      <c r="AF44" s="21"/>
      <c r="AG44" s="26"/>
      <c r="AH44" s="26"/>
      <c r="AI44" s="26"/>
      <c r="AJ44" s="46"/>
    </row>
    <row r="45" spans="3:36" ht="26.1" customHeight="1">
      <c r="C45"/>
      <c r="D45"/>
      <c r="E45" s="25">
        <v>37</v>
      </c>
      <c r="F45" s="21"/>
      <c r="G45" s="21"/>
      <c r="H45" s="22"/>
      <c r="I45" s="21"/>
      <c r="J45" s="22" t="s">
        <v>21</v>
      </c>
      <c r="K45" s="22"/>
      <c r="L45" s="22"/>
      <c r="M45" s="29"/>
      <c r="N45" s="22"/>
      <c r="O45" s="22"/>
      <c r="P45" s="21"/>
      <c r="Q45" s="26"/>
      <c r="R45" s="26"/>
      <c r="S45" s="26"/>
      <c r="T45" s="21"/>
      <c r="U45" s="26"/>
      <c r="V45" s="26"/>
      <c r="W45" s="26"/>
      <c r="X45" s="21"/>
      <c r="Y45" s="26"/>
      <c r="Z45" s="26"/>
      <c r="AA45" s="26"/>
      <c r="AB45" s="22"/>
      <c r="AC45" s="26"/>
      <c r="AD45" s="26"/>
      <c r="AE45" s="26"/>
      <c r="AF45" s="21"/>
      <c r="AG45" s="26"/>
      <c r="AH45" s="26"/>
      <c r="AI45" s="26"/>
      <c r="AJ45" s="46"/>
    </row>
    <row r="46" spans="3:36" ht="26.1" customHeight="1">
      <c r="C46"/>
      <c r="D46"/>
      <c r="E46" s="25">
        <v>38</v>
      </c>
      <c r="F46" s="21"/>
      <c r="G46" s="21"/>
      <c r="H46" s="22"/>
      <c r="I46" s="21"/>
      <c r="J46" s="22" t="s">
        <v>21</v>
      </c>
      <c r="K46" s="22"/>
      <c r="L46" s="22"/>
      <c r="M46" s="29"/>
      <c r="N46" s="22"/>
      <c r="O46" s="22"/>
      <c r="P46" s="21"/>
      <c r="Q46" s="26"/>
      <c r="R46" s="26"/>
      <c r="S46" s="26"/>
      <c r="T46" s="21"/>
      <c r="U46" s="26"/>
      <c r="V46" s="26"/>
      <c r="W46" s="26"/>
      <c r="X46" s="21"/>
      <c r="Y46" s="26"/>
      <c r="Z46" s="26"/>
      <c r="AA46" s="26"/>
      <c r="AB46" s="22"/>
      <c r="AC46" s="26"/>
      <c r="AD46" s="26"/>
      <c r="AE46" s="26"/>
      <c r="AF46" s="21"/>
      <c r="AG46" s="26"/>
      <c r="AH46" s="26"/>
      <c r="AI46" s="26"/>
      <c r="AJ46" s="46"/>
    </row>
    <row r="47" spans="3:36" ht="26.1" customHeight="1">
      <c r="C47"/>
      <c r="D47"/>
      <c r="E47" s="25">
        <v>39</v>
      </c>
      <c r="F47" s="21"/>
      <c r="G47" s="21"/>
      <c r="H47" s="22"/>
      <c r="I47" s="21"/>
      <c r="J47" s="22" t="s">
        <v>21</v>
      </c>
      <c r="K47" s="22"/>
      <c r="L47" s="22"/>
      <c r="M47" s="29"/>
      <c r="N47" s="22"/>
      <c r="O47" s="22"/>
      <c r="P47" s="21"/>
      <c r="Q47" s="26"/>
      <c r="R47" s="26"/>
      <c r="S47" s="26"/>
      <c r="T47" s="21"/>
      <c r="U47" s="26"/>
      <c r="V47" s="26"/>
      <c r="W47" s="26"/>
      <c r="X47" s="21"/>
      <c r="Y47" s="26"/>
      <c r="Z47" s="26"/>
      <c r="AA47" s="26"/>
      <c r="AB47" s="22"/>
      <c r="AC47" s="26"/>
      <c r="AD47" s="26"/>
      <c r="AE47" s="26"/>
      <c r="AF47" s="21"/>
      <c r="AG47" s="26"/>
      <c r="AH47" s="26"/>
      <c r="AI47" s="26"/>
      <c r="AJ47" s="46"/>
    </row>
    <row r="48" spans="3:36" ht="26.1" customHeight="1">
      <c r="C48"/>
      <c r="D48"/>
      <c r="E48" s="25">
        <v>40</v>
      </c>
      <c r="F48" s="21"/>
      <c r="G48" s="21"/>
      <c r="H48" s="22"/>
      <c r="I48" s="21"/>
      <c r="J48" s="22" t="s">
        <v>21</v>
      </c>
      <c r="K48" s="22"/>
      <c r="L48" s="22"/>
      <c r="M48" s="29"/>
      <c r="N48" s="22"/>
      <c r="O48" s="22"/>
      <c r="P48" s="21"/>
      <c r="Q48" s="26"/>
      <c r="R48" s="26"/>
      <c r="S48" s="26"/>
      <c r="T48" s="21"/>
      <c r="U48" s="26"/>
      <c r="V48" s="26"/>
      <c r="W48" s="26"/>
      <c r="X48" s="21"/>
      <c r="Y48" s="26"/>
      <c r="Z48" s="26"/>
      <c r="AA48" s="26"/>
      <c r="AB48" s="22"/>
      <c r="AC48" s="26"/>
      <c r="AD48" s="26"/>
      <c r="AE48" s="26"/>
      <c r="AF48" s="21"/>
      <c r="AG48" s="26"/>
      <c r="AH48" s="26"/>
      <c r="AI48" s="26"/>
      <c r="AJ48" s="46"/>
    </row>
    <row r="49" spans="3:36" ht="26.1" customHeight="1">
      <c r="C49"/>
      <c r="D49"/>
      <c r="E49" s="25">
        <v>41</v>
      </c>
      <c r="F49" s="21"/>
      <c r="G49" s="21"/>
      <c r="H49" s="22"/>
      <c r="I49" s="21"/>
      <c r="J49" s="22" t="s">
        <v>21</v>
      </c>
      <c r="K49" s="22"/>
      <c r="L49" s="22"/>
      <c r="M49" s="29"/>
      <c r="N49" s="22"/>
      <c r="O49" s="22"/>
      <c r="P49" s="21"/>
      <c r="Q49" s="26"/>
      <c r="R49" s="26"/>
      <c r="S49" s="26"/>
      <c r="T49" s="21"/>
      <c r="U49" s="26"/>
      <c r="V49" s="26"/>
      <c r="W49" s="26"/>
      <c r="X49" s="21"/>
      <c r="Y49" s="26"/>
      <c r="Z49" s="26"/>
      <c r="AA49" s="26"/>
      <c r="AB49" s="22"/>
      <c r="AC49" s="26"/>
      <c r="AD49" s="26"/>
      <c r="AE49" s="26"/>
      <c r="AF49" s="21"/>
      <c r="AG49" s="26"/>
      <c r="AH49" s="26"/>
      <c r="AI49" s="26"/>
      <c r="AJ49" s="46"/>
    </row>
    <row r="50" spans="3:36" ht="26.1" customHeight="1">
      <c r="C50"/>
      <c r="D50"/>
      <c r="E50" s="25">
        <v>42</v>
      </c>
      <c r="F50" s="21"/>
      <c r="G50" s="21"/>
      <c r="H50" s="22"/>
      <c r="I50" s="21"/>
      <c r="J50" s="22" t="s">
        <v>21</v>
      </c>
      <c r="K50" s="22"/>
      <c r="L50" s="22"/>
      <c r="M50" s="29"/>
      <c r="N50" s="22"/>
      <c r="O50" s="22"/>
      <c r="P50" s="21"/>
      <c r="Q50" s="26"/>
      <c r="R50" s="26"/>
      <c r="S50" s="26"/>
      <c r="T50" s="21"/>
      <c r="U50" s="26"/>
      <c r="V50" s="26"/>
      <c r="W50" s="26"/>
      <c r="X50" s="21"/>
      <c r="Y50" s="26"/>
      <c r="Z50" s="26"/>
      <c r="AA50" s="26"/>
      <c r="AB50" s="22"/>
      <c r="AC50" s="26"/>
      <c r="AD50" s="26"/>
      <c r="AE50" s="26"/>
      <c r="AF50" s="21"/>
      <c r="AG50" s="26"/>
      <c r="AH50" s="26"/>
      <c r="AI50" s="26"/>
      <c r="AJ50" s="46"/>
    </row>
    <row r="51" spans="3:36" ht="26.1" customHeight="1">
      <c r="C51"/>
      <c r="D51"/>
      <c r="E51" s="25">
        <v>43</v>
      </c>
      <c r="F51" s="21"/>
      <c r="G51" s="21"/>
      <c r="H51" s="22"/>
      <c r="I51" s="21"/>
      <c r="J51" s="22" t="s">
        <v>21</v>
      </c>
      <c r="K51" s="22"/>
      <c r="L51" s="22"/>
      <c r="M51" s="29"/>
      <c r="N51" s="22"/>
      <c r="O51" s="22"/>
      <c r="P51" s="21"/>
      <c r="Q51" s="26"/>
      <c r="R51" s="26"/>
      <c r="S51" s="26"/>
      <c r="T51" s="21"/>
      <c r="U51" s="26"/>
      <c r="V51" s="26"/>
      <c r="W51" s="26"/>
      <c r="X51" s="21"/>
      <c r="Y51" s="26"/>
      <c r="Z51" s="26"/>
      <c r="AA51" s="26"/>
      <c r="AB51" s="22"/>
      <c r="AC51" s="26"/>
      <c r="AD51" s="26"/>
      <c r="AE51" s="26"/>
      <c r="AF51" s="21"/>
      <c r="AG51" s="26"/>
      <c r="AH51" s="26"/>
      <c r="AI51" s="26"/>
      <c r="AJ51" s="46"/>
    </row>
    <row r="52" spans="3:36" ht="26.1" customHeight="1">
      <c r="C52"/>
      <c r="D52"/>
      <c r="F52"/>
      <c r="G52"/>
      <c r="H52"/>
      <c r="I52" s="2"/>
      <c r="J52" s="2"/>
      <c r="N52"/>
      <c r="O52"/>
      <c r="P52"/>
      <c r="Q52"/>
      <c r="R52"/>
    </row>
    <row r="53" spans="3:36" ht="26.1" customHeight="1">
      <c r="C53"/>
      <c r="D53"/>
      <c r="F53"/>
      <c r="G53"/>
      <c r="H53"/>
      <c r="I53" s="2"/>
      <c r="J53" s="4"/>
      <c r="N53"/>
      <c r="O53"/>
      <c r="P53"/>
      <c r="Q53"/>
      <c r="R53"/>
    </row>
    <row r="54" spans="3:36" ht="26.1" customHeight="1">
      <c r="C54"/>
      <c r="D54"/>
      <c r="F54"/>
      <c r="G54"/>
      <c r="H54"/>
      <c r="I54" s="2"/>
      <c r="J54" s="2"/>
      <c r="N54"/>
      <c r="O54"/>
      <c r="P54"/>
      <c r="Q54"/>
      <c r="R54"/>
    </row>
    <row r="65" spans="3:18" ht="26.1" customHeight="1">
      <c r="C65"/>
      <c r="D65"/>
      <c r="F65"/>
      <c r="G65"/>
      <c r="H65"/>
      <c r="I65" s="2"/>
      <c r="J65" s="4"/>
      <c r="N65"/>
      <c r="O65"/>
      <c r="P65"/>
      <c r="Q65"/>
      <c r="R65"/>
    </row>
    <row r="66" spans="3:18" ht="26.1" customHeight="1">
      <c r="C66"/>
      <c r="D66"/>
      <c r="F66"/>
      <c r="G66"/>
      <c r="H66"/>
      <c r="I66" s="2"/>
      <c r="J66" s="4"/>
      <c r="N66"/>
      <c r="O66"/>
      <c r="P66"/>
      <c r="Q66"/>
      <c r="R66"/>
    </row>
    <row r="67" spans="3:18" ht="26.1" customHeight="1">
      <c r="C67"/>
      <c r="D67"/>
      <c r="F67"/>
      <c r="G67"/>
      <c r="H67"/>
      <c r="I67" s="2"/>
      <c r="J67" s="4"/>
      <c r="N67"/>
      <c r="O67"/>
      <c r="P67"/>
      <c r="Q67"/>
      <c r="R67"/>
    </row>
    <row r="68" spans="3:18" ht="26.1" customHeight="1">
      <c r="C68"/>
      <c r="D68"/>
      <c r="F68"/>
      <c r="G68"/>
      <c r="H68"/>
      <c r="I68" s="4"/>
      <c r="N68"/>
      <c r="O68"/>
      <c r="P68"/>
      <c r="Q68"/>
      <c r="R68"/>
    </row>
    <row r="69" spans="3:18" ht="26.1" customHeight="1">
      <c r="C69"/>
      <c r="D69"/>
      <c r="F69"/>
      <c r="G69"/>
      <c r="H69"/>
      <c r="I69" s="4"/>
      <c r="N69"/>
      <c r="O69"/>
      <c r="P69"/>
      <c r="Q69"/>
      <c r="R69"/>
    </row>
    <row r="70" spans="3:18" ht="26.1" customHeight="1">
      <c r="C70"/>
      <c r="D70"/>
      <c r="F70"/>
      <c r="G70"/>
      <c r="H70"/>
      <c r="I70" s="2"/>
      <c r="N70"/>
      <c r="O70"/>
      <c r="P70"/>
      <c r="Q70"/>
      <c r="R70"/>
    </row>
    <row r="71" spans="3:18" ht="26.1" customHeight="1">
      <c r="C71"/>
      <c r="D71"/>
      <c r="F71"/>
      <c r="G71"/>
      <c r="H71"/>
      <c r="I71" s="4"/>
      <c r="N71"/>
      <c r="O71"/>
      <c r="P71"/>
      <c r="Q71"/>
      <c r="R71"/>
    </row>
  </sheetData>
  <mergeCells count="4">
    <mergeCell ref="F1:AC1"/>
    <mergeCell ref="AA4:AE4"/>
    <mergeCell ref="AA2:AF2"/>
    <mergeCell ref="AA6:AF6"/>
  </mergeCells>
  <phoneticPr fontId="19"/>
  <conditionalFormatting sqref="G9">
    <cfRule type="expression" dxfId="1" priority="1" stopIfTrue="1">
      <formula>ISERROR(G9)</formula>
    </cfRule>
  </conditionalFormatting>
  <dataValidations count="8">
    <dataValidation imeMode="halfAlpha" allowBlank="1" showInputMessage="1" showErrorMessage="1" sqref="AH9:AI51 AG9 K9:O51 AD9:AE51 AC9 F9:F51 R9:S51 Q9:Q17 Q19 Q21:Q51 U9:W51 Y9:AA51" xr:uid="{00000000-0002-0000-0100-000000000000}"/>
    <dataValidation imeMode="halfKatakana" allowBlank="1" showInputMessage="1" showErrorMessage="1" sqref="H9:I51" xr:uid="{00000000-0002-0000-0100-000001000000}"/>
    <dataValidation imeMode="on" allowBlank="1" showInputMessage="1" showErrorMessage="1" sqref="G18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51 AL11:AL17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Q20 Q18" xr:uid="{00000000-0002-0000-0100-000004000000}">
      <formula1>男子コード</formula1>
    </dataValidation>
    <dataValidation type="list" allowBlank="1" showInputMessage="1" sqref="AB9:AB51" xr:uid="{00000000-0002-0000-0100-000005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51" xr:uid="{00000000-0002-0000-0100-000006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T9:T51" xr:uid="{174CA28C-B20E-4095-A0A3-C1A23838D982}">
      <formula1>男子コード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scale="66" orientation="landscape" r:id="rId1"/>
  <headerFooter alignWithMargins="0">
    <oddHeader>&amp;R&amp;20No.&amp;P</oddHeader>
  </headerFooter>
  <colBreaks count="1" manualBreakCount="1">
    <brk id="37" max="27" man="1"/>
  </col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W114"/>
  <sheetViews>
    <sheetView tabSelected="1" view="pageBreakPreview" topLeftCell="E4" zoomScale="75" zoomScaleNormal="75" zoomScaleSheetLayoutView="75" zoomScalePageLayoutView="75" workbookViewId="0">
      <selection activeCell="AB13" sqref="AB13"/>
    </sheetView>
  </sheetViews>
  <sheetFormatPr defaultColWidth="8.88671875" defaultRowHeight="26.1" customHeight="1"/>
  <cols>
    <col min="1" max="1" width="8" hidden="1" customWidth="1"/>
    <col min="2" max="2" width="18.44140625" hidden="1" customWidth="1"/>
    <col min="3" max="3" width="8" style="15" hidden="1" customWidth="1"/>
    <col min="4" max="4" width="9.6640625" style="15" hidden="1" customWidth="1"/>
    <col min="5" max="5" width="4.6640625" style="3" customWidth="1"/>
    <col min="6" max="6" width="11" style="3" customWidth="1"/>
    <col min="7" max="7" width="17" style="3" customWidth="1"/>
    <col min="8" max="8" width="17" style="15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hidden="1" customWidth="1"/>
    <col min="25" max="25" width="17.33203125" hidden="1" customWidth="1"/>
    <col min="26" max="26" width="19.6640625" hidden="1" customWidth="1"/>
    <col min="27" max="27" width="11.6640625" hidden="1" customWidth="1"/>
    <col min="28" max="28" width="19.33203125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20.33203125" customWidth="1"/>
    <col min="37" max="37" width="1.88671875" customWidth="1"/>
    <col min="38" max="38" width="20.33203125" style="12" customWidth="1"/>
    <col min="39" max="40" width="7.6640625" style="12" customWidth="1"/>
    <col min="41" max="41" width="10" style="52" customWidth="1"/>
    <col min="42" max="42" width="28.6640625" customWidth="1"/>
    <col min="43" max="43" width="19.6640625" customWidth="1"/>
    <col min="48" max="49" width="16.44140625" bestFit="1" customWidth="1"/>
  </cols>
  <sheetData>
    <row r="1" spans="1:49" ht="26.1" customHeight="1">
      <c r="F1" s="75" t="s">
        <v>128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49" ht="26.1" customHeight="1">
      <c r="U2" s="13" t="s">
        <v>0</v>
      </c>
      <c r="W2" s="11"/>
      <c r="X2" s="13"/>
      <c r="Y2" s="13"/>
      <c r="AA2" s="78"/>
      <c r="AB2" s="78"/>
      <c r="AC2" s="78"/>
      <c r="AD2" s="78"/>
      <c r="AE2" s="78"/>
      <c r="AF2" s="78"/>
      <c r="AG2" s="28"/>
      <c r="AH2" s="28"/>
    </row>
    <row r="3" spans="1:49" ht="9.9" customHeight="1">
      <c r="W3" s="12"/>
      <c r="AA3" s="30"/>
      <c r="AB3" s="30"/>
      <c r="AC3" s="30"/>
      <c r="AD3" s="30"/>
      <c r="AE3" s="30"/>
      <c r="AF3" s="30"/>
      <c r="AG3" s="12"/>
      <c r="AH3" s="12"/>
    </row>
    <row r="4" spans="1:49" ht="26.1" customHeight="1">
      <c r="U4" s="14" t="s">
        <v>1</v>
      </c>
      <c r="W4" s="11"/>
      <c r="X4" s="14"/>
      <c r="Y4" s="14"/>
      <c r="AA4" s="77" t="s">
        <v>100</v>
      </c>
      <c r="AB4" s="77"/>
      <c r="AC4" s="77"/>
      <c r="AD4" s="77"/>
      <c r="AE4" s="77"/>
      <c r="AF4" s="20"/>
      <c r="AG4" s="28"/>
      <c r="AH4" s="28"/>
    </row>
    <row r="5" spans="1:49" ht="9.9" customHeight="1">
      <c r="U5" s="1"/>
      <c r="W5" s="11"/>
      <c r="X5" s="1"/>
      <c r="Y5" s="1"/>
      <c r="AA5" s="31"/>
      <c r="AB5" s="31"/>
      <c r="AC5" s="30"/>
      <c r="AD5" s="30"/>
      <c r="AE5" s="31"/>
      <c r="AF5" s="31"/>
      <c r="AG5" s="12"/>
      <c r="AH5" s="12"/>
    </row>
    <row r="6" spans="1:49" ht="26.1" customHeight="1">
      <c r="U6" s="14" t="s">
        <v>2</v>
      </c>
      <c r="W6" s="11"/>
      <c r="X6" s="14"/>
      <c r="Y6" s="14"/>
      <c r="AA6" s="78"/>
      <c r="AB6" s="78"/>
      <c r="AC6" s="78"/>
      <c r="AD6" s="78"/>
      <c r="AE6" s="78"/>
      <c r="AF6" s="78"/>
      <c r="AG6" s="28"/>
      <c r="AH6" s="28"/>
    </row>
    <row r="7" spans="1:49" ht="9.9" customHeight="1"/>
    <row r="8" spans="1:49" s="2" customFormat="1" ht="26.1" customHeight="1" thickBot="1">
      <c r="A8" s="24" t="s">
        <v>35</v>
      </c>
      <c r="B8" s="34" t="s">
        <v>36</v>
      </c>
      <c r="C8" s="24" t="s">
        <v>37</v>
      </c>
      <c r="D8" s="24" t="s">
        <v>3</v>
      </c>
      <c r="E8" s="25"/>
      <c r="F8" s="37" t="s">
        <v>3</v>
      </c>
      <c r="G8" s="37" t="s">
        <v>4</v>
      </c>
      <c r="H8" s="37" t="s">
        <v>62</v>
      </c>
      <c r="I8" s="37" t="s">
        <v>39</v>
      </c>
      <c r="J8" s="37" t="s">
        <v>6</v>
      </c>
      <c r="K8" s="37" t="s">
        <v>5</v>
      </c>
      <c r="L8" s="37" t="s">
        <v>40</v>
      </c>
      <c r="M8" s="37" t="s">
        <v>41</v>
      </c>
      <c r="N8" s="37" t="s">
        <v>42</v>
      </c>
      <c r="O8" s="37" t="s">
        <v>43</v>
      </c>
      <c r="P8" s="37" t="s">
        <v>126</v>
      </c>
      <c r="Q8" s="37" t="s">
        <v>7</v>
      </c>
      <c r="R8" s="37" t="s">
        <v>44</v>
      </c>
      <c r="S8" s="37" t="s">
        <v>45</v>
      </c>
      <c r="T8" s="37" t="s">
        <v>8</v>
      </c>
      <c r="U8" s="37" t="s">
        <v>7</v>
      </c>
      <c r="V8" s="37" t="s">
        <v>46</v>
      </c>
      <c r="W8" s="37" t="s">
        <v>47</v>
      </c>
      <c r="X8" s="37" t="s">
        <v>32</v>
      </c>
      <c r="Y8" s="37" t="s">
        <v>7</v>
      </c>
      <c r="Z8" s="38" t="s">
        <v>48</v>
      </c>
      <c r="AA8" s="38" t="s">
        <v>49</v>
      </c>
      <c r="AB8" s="37" t="s">
        <v>33</v>
      </c>
      <c r="AC8" s="37" t="s">
        <v>7</v>
      </c>
      <c r="AD8" s="27" t="s">
        <v>50</v>
      </c>
      <c r="AE8" s="27" t="s">
        <v>51</v>
      </c>
      <c r="AF8" s="25" t="s">
        <v>31</v>
      </c>
      <c r="AG8" s="25" t="s">
        <v>7</v>
      </c>
      <c r="AH8" s="27" t="s">
        <v>52</v>
      </c>
      <c r="AI8" s="27" t="s">
        <v>53</v>
      </c>
      <c r="AJ8" s="34" t="s">
        <v>104</v>
      </c>
      <c r="AL8" s="48" t="s">
        <v>105</v>
      </c>
      <c r="AM8" s="48"/>
      <c r="AN8" s="48"/>
      <c r="AO8" s="48" t="s">
        <v>106</v>
      </c>
    </row>
    <row r="9" spans="1:49" s="2" customFormat="1" ht="26.1" customHeight="1">
      <c r="A9" s="24"/>
      <c r="B9" s="33">
        <f>$AA$2</f>
        <v>0</v>
      </c>
      <c r="C9" s="24"/>
      <c r="D9" s="24"/>
      <c r="E9" s="25">
        <v>1</v>
      </c>
      <c r="F9" s="22"/>
      <c r="G9" s="22"/>
      <c r="H9" s="22"/>
      <c r="I9" s="21" t="s">
        <v>98</v>
      </c>
      <c r="J9" s="22" t="s">
        <v>99</v>
      </c>
      <c r="K9" s="22"/>
      <c r="L9" s="22"/>
      <c r="M9" s="29"/>
      <c r="N9" s="22"/>
      <c r="O9" s="22"/>
      <c r="P9" s="21"/>
      <c r="Q9" s="26"/>
      <c r="R9" s="26"/>
      <c r="S9" s="26"/>
      <c r="T9" s="21"/>
      <c r="U9" s="26"/>
      <c r="V9" s="26"/>
      <c r="W9" s="26"/>
      <c r="X9" s="21"/>
      <c r="Y9" s="26"/>
      <c r="Z9" s="26"/>
      <c r="AA9" s="26"/>
      <c r="AB9" s="22"/>
      <c r="AC9" s="26"/>
      <c r="AD9" s="26"/>
      <c r="AE9" s="26"/>
      <c r="AF9" s="21"/>
      <c r="AG9" s="26"/>
      <c r="AH9" s="26"/>
      <c r="AI9" s="26"/>
      <c r="AJ9" s="45"/>
      <c r="AL9" s="49" t="s">
        <v>111</v>
      </c>
      <c r="AM9" s="49">
        <f>COUNTIF(P9:P50,"女子1年100m")</f>
        <v>0</v>
      </c>
      <c r="AN9" s="49">
        <f>COUNTIF(T9:T50,"女子1年100m")</f>
        <v>0</v>
      </c>
      <c r="AO9" s="53">
        <f>(AM9+AN9)</f>
        <v>0</v>
      </c>
    </row>
    <row r="10" spans="1:49" s="2" customFormat="1" ht="26.1" customHeight="1">
      <c r="A10" s="24"/>
      <c r="B10" s="33">
        <f t="shared" ref="B10:B48" si="0">$AA$2</f>
        <v>0</v>
      </c>
      <c r="C10" s="24"/>
      <c r="D10" s="24"/>
      <c r="E10" s="25">
        <v>2</v>
      </c>
      <c r="F10" s="22"/>
      <c r="G10" s="22"/>
      <c r="H10" s="22"/>
      <c r="I10" s="21"/>
      <c r="J10" s="22" t="s">
        <v>99</v>
      </c>
      <c r="K10" s="22"/>
      <c r="L10" s="22"/>
      <c r="M10" s="29"/>
      <c r="N10" s="22"/>
      <c r="O10" s="22"/>
      <c r="P10" s="21"/>
      <c r="Q10" s="26"/>
      <c r="R10" s="26"/>
      <c r="S10" s="26"/>
      <c r="T10" s="21"/>
      <c r="U10" s="26"/>
      <c r="V10" s="26"/>
      <c r="W10" s="26"/>
      <c r="X10" s="21"/>
      <c r="Y10" s="26"/>
      <c r="Z10" s="26"/>
      <c r="AA10" s="26"/>
      <c r="AB10" s="22"/>
      <c r="AC10" s="26"/>
      <c r="AD10" s="26"/>
      <c r="AE10" s="26"/>
      <c r="AF10" s="21"/>
      <c r="AG10" s="26"/>
      <c r="AH10" s="26"/>
      <c r="AI10" s="26"/>
      <c r="AJ10" s="45"/>
      <c r="AL10" s="49" t="s">
        <v>116</v>
      </c>
      <c r="AM10" s="49">
        <f>COUNTIF(P9:P50,"女子1年800m")</f>
        <v>0</v>
      </c>
      <c r="AN10" s="49">
        <f>COUNTIF(T9:T50,"女子1年800m")</f>
        <v>0</v>
      </c>
      <c r="AO10" s="54">
        <f t="shared" ref="AO10:AO21" si="1">(AM10+AN10)</f>
        <v>0</v>
      </c>
    </row>
    <row r="11" spans="1:49" s="2" customFormat="1" ht="26.1" customHeight="1">
      <c r="A11" s="24"/>
      <c r="B11" s="33">
        <f t="shared" si="0"/>
        <v>0</v>
      </c>
      <c r="C11" s="24"/>
      <c r="D11" s="24"/>
      <c r="E11" s="25">
        <v>3</v>
      </c>
      <c r="F11" s="22"/>
      <c r="G11" s="22"/>
      <c r="H11" s="22"/>
      <c r="I11" s="21"/>
      <c r="J11" s="22" t="s">
        <v>99</v>
      </c>
      <c r="K11" s="22"/>
      <c r="L11" s="22"/>
      <c r="M11" s="29"/>
      <c r="N11" s="22"/>
      <c r="O11" s="22"/>
      <c r="P11" s="21"/>
      <c r="Q11" s="26"/>
      <c r="R11" s="26"/>
      <c r="S11" s="26"/>
      <c r="T11" s="21"/>
      <c r="U11" s="26"/>
      <c r="V11" s="26"/>
      <c r="W11" s="26"/>
      <c r="X11" s="21"/>
      <c r="Y11" s="26"/>
      <c r="Z11" s="26"/>
      <c r="AA11" s="26"/>
      <c r="AB11" s="22"/>
      <c r="AC11" s="26"/>
      <c r="AD11" s="26"/>
      <c r="AE11" s="26"/>
      <c r="AF11" s="21"/>
      <c r="AG11" s="26"/>
      <c r="AH11" s="26"/>
      <c r="AI11" s="26"/>
      <c r="AJ11" s="45"/>
      <c r="AL11" s="50" t="s">
        <v>89</v>
      </c>
      <c r="AM11" s="49">
        <f>COUNTIF(P9:P50,"女子2年100m")</f>
        <v>0</v>
      </c>
      <c r="AN11" s="49">
        <f>COUNTIF(T9:T50,"女子2年100m")</f>
        <v>0</v>
      </c>
      <c r="AO11" s="54">
        <f t="shared" si="1"/>
        <v>0</v>
      </c>
    </row>
    <row r="12" spans="1:49" s="2" customFormat="1" ht="26.1" customHeight="1">
      <c r="A12" s="24"/>
      <c r="B12" s="33">
        <f t="shared" si="0"/>
        <v>0</v>
      </c>
      <c r="C12" s="24"/>
      <c r="D12" s="24"/>
      <c r="E12" s="25">
        <v>4</v>
      </c>
      <c r="F12" s="22"/>
      <c r="G12" s="22"/>
      <c r="H12" s="22"/>
      <c r="I12" s="21"/>
      <c r="J12" s="22" t="s">
        <v>99</v>
      </c>
      <c r="K12" s="22"/>
      <c r="L12" s="22"/>
      <c r="M12" s="29"/>
      <c r="N12" s="22"/>
      <c r="O12" s="22"/>
      <c r="P12" s="21"/>
      <c r="Q12" s="26"/>
      <c r="R12" s="26"/>
      <c r="S12" s="26"/>
      <c r="T12" s="21"/>
      <c r="U12" s="26"/>
      <c r="V12" s="26"/>
      <c r="W12" s="26"/>
      <c r="X12" s="21"/>
      <c r="Y12" s="26"/>
      <c r="Z12" s="26"/>
      <c r="AA12" s="26"/>
      <c r="AB12" s="22"/>
      <c r="AC12" s="26"/>
      <c r="AD12" s="26"/>
      <c r="AE12" s="26"/>
      <c r="AF12" s="21"/>
      <c r="AG12" s="26"/>
      <c r="AH12" s="26"/>
      <c r="AI12" s="26"/>
      <c r="AJ12" s="45"/>
      <c r="AL12" s="50" t="s">
        <v>112</v>
      </c>
      <c r="AM12" s="49">
        <f>COUNTIF(P9:P50,"女子3年100m")</f>
        <v>0</v>
      </c>
      <c r="AN12" s="49">
        <f>COUNTIF(T9:T50,"女子3年100m")</f>
        <v>0</v>
      </c>
      <c r="AO12" s="54">
        <f t="shared" si="1"/>
        <v>0</v>
      </c>
    </row>
    <row r="13" spans="1:49" s="2" customFormat="1" ht="26.1" customHeight="1">
      <c r="A13" s="24"/>
      <c r="B13" s="33">
        <f t="shared" si="0"/>
        <v>0</v>
      </c>
      <c r="C13" s="24"/>
      <c r="D13" s="24"/>
      <c r="E13" s="25">
        <v>5</v>
      </c>
      <c r="F13" s="22"/>
      <c r="G13" s="22"/>
      <c r="H13" s="22"/>
      <c r="I13" s="21"/>
      <c r="J13" s="22" t="s">
        <v>99</v>
      </c>
      <c r="K13" s="22"/>
      <c r="L13" s="22"/>
      <c r="M13" s="29"/>
      <c r="N13" s="22"/>
      <c r="O13" s="22"/>
      <c r="P13" s="21"/>
      <c r="Q13" s="26"/>
      <c r="R13" s="26"/>
      <c r="S13" s="26"/>
      <c r="T13" s="21"/>
      <c r="U13" s="26"/>
      <c r="V13" s="26"/>
      <c r="W13" s="26"/>
      <c r="X13" s="21"/>
      <c r="Y13" s="26"/>
      <c r="Z13" s="26"/>
      <c r="AA13" s="26"/>
      <c r="AB13" s="22"/>
      <c r="AC13" s="26"/>
      <c r="AD13" s="26"/>
      <c r="AE13" s="26"/>
      <c r="AF13" s="21"/>
      <c r="AG13" s="26"/>
      <c r="AH13" s="26"/>
      <c r="AI13" s="26"/>
      <c r="AJ13" s="45"/>
      <c r="AL13" s="50" t="s">
        <v>113</v>
      </c>
      <c r="AM13" s="49">
        <f>COUNTIF(P9:P50,"女子200m")</f>
        <v>0</v>
      </c>
      <c r="AN13" s="49">
        <f>COUNTIF(T9:T50,"女子200m")</f>
        <v>0</v>
      </c>
      <c r="AO13" s="54">
        <f t="shared" si="1"/>
        <v>0</v>
      </c>
    </row>
    <row r="14" spans="1:49" s="2" customFormat="1" ht="26.1" customHeight="1">
      <c r="A14" s="24"/>
      <c r="B14" s="33">
        <f t="shared" si="0"/>
        <v>0</v>
      </c>
      <c r="C14" s="24"/>
      <c r="D14" s="24"/>
      <c r="E14" s="25">
        <v>6</v>
      </c>
      <c r="F14" s="22"/>
      <c r="G14" s="22"/>
      <c r="H14" s="22"/>
      <c r="I14" s="21"/>
      <c r="J14" s="22" t="s">
        <v>99</v>
      </c>
      <c r="K14" s="22"/>
      <c r="L14" s="22"/>
      <c r="M14" s="29"/>
      <c r="N14" s="22"/>
      <c r="O14" s="22"/>
      <c r="P14" s="21"/>
      <c r="Q14" s="26"/>
      <c r="R14" s="26"/>
      <c r="S14" s="26"/>
      <c r="T14" s="21"/>
      <c r="U14" s="26"/>
      <c r="V14" s="26"/>
      <c r="W14" s="26"/>
      <c r="X14" s="21"/>
      <c r="Y14" s="26"/>
      <c r="Z14" s="26"/>
      <c r="AA14" s="26"/>
      <c r="AB14" s="22"/>
      <c r="AC14" s="26"/>
      <c r="AD14" s="26"/>
      <c r="AE14" s="26"/>
      <c r="AF14" s="21"/>
      <c r="AG14" s="26"/>
      <c r="AH14" s="26"/>
      <c r="AI14" s="26"/>
      <c r="AJ14" s="45"/>
      <c r="AL14" s="50" t="s">
        <v>118</v>
      </c>
      <c r="AM14" s="49">
        <f>COUNTIF(P9:P50,"女子2・3年800m")</f>
        <v>0</v>
      </c>
      <c r="AN14" s="49">
        <f>COUNTIF(T9:T50,"女子2・3年800m")</f>
        <v>0</v>
      </c>
      <c r="AO14" s="54">
        <f t="shared" si="1"/>
        <v>0</v>
      </c>
      <c r="AW14" s="4"/>
    </row>
    <row r="15" spans="1:49" s="2" customFormat="1" ht="26.1" customHeight="1">
      <c r="A15" s="24"/>
      <c r="B15" s="33">
        <f t="shared" si="0"/>
        <v>0</v>
      </c>
      <c r="C15" s="24"/>
      <c r="D15" s="24"/>
      <c r="E15" s="25">
        <v>7</v>
      </c>
      <c r="F15" s="22"/>
      <c r="G15" s="22"/>
      <c r="H15" s="22"/>
      <c r="I15" s="21"/>
      <c r="J15" s="22" t="s">
        <v>99</v>
      </c>
      <c r="K15" s="22"/>
      <c r="L15" s="22"/>
      <c r="M15" s="29"/>
      <c r="N15" s="22"/>
      <c r="O15" s="22"/>
      <c r="P15" s="21"/>
      <c r="Q15" s="26"/>
      <c r="R15" s="26"/>
      <c r="S15" s="26"/>
      <c r="T15" s="21"/>
      <c r="U15" s="26"/>
      <c r="V15" s="26"/>
      <c r="W15" s="26"/>
      <c r="X15" s="21"/>
      <c r="Y15" s="26"/>
      <c r="Z15" s="26"/>
      <c r="AA15" s="26"/>
      <c r="AB15" s="22"/>
      <c r="AC15" s="26"/>
      <c r="AD15" s="26"/>
      <c r="AE15" s="26"/>
      <c r="AF15" s="21"/>
      <c r="AG15" s="26"/>
      <c r="AH15" s="26"/>
      <c r="AI15" s="26"/>
      <c r="AJ15" s="45"/>
      <c r="AL15" s="50" t="s">
        <v>117</v>
      </c>
      <c r="AM15" s="49">
        <f>COUNTIF(P9:P50,"女子1500m")</f>
        <v>0</v>
      </c>
      <c r="AN15" s="49">
        <f>COUNTIF(T9:T50,"女子1500m")</f>
        <v>0</v>
      </c>
      <c r="AO15" s="54">
        <f t="shared" si="1"/>
        <v>0</v>
      </c>
      <c r="AW15" s="5"/>
    </row>
    <row r="16" spans="1:49" s="2" customFormat="1" ht="26.1" customHeight="1">
      <c r="A16" s="24"/>
      <c r="B16" s="33">
        <f t="shared" si="0"/>
        <v>0</v>
      </c>
      <c r="C16" s="24"/>
      <c r="D16" s="24"/>
      <c r="E16" s="25">
        <v>8</v>
      </c>
      <c r="F16" s="22"/>
      <c r="G16" s="22"/>
      <c r="H16" s="22"/>
      <c r="I16" s="21"/>
      <c r="J16" s="22" t="s">
        <v>99</v>
      </c>
      <c r="K16" s="22"/>
      <c r="L16" s="22"/>
      <c r="M16" s="29"/>
      <c r="N16" s="22"/>
      <c r="O16" s="22"/>
      <c r="P16" s="21"/>
      <c r="Q16" s="26"/>
      <c r="R16" s="26"/>
      <c r="S16" s="26"/>
      <c r="T16" s="21"/>
      <c r="U16" s="26"/>
      <c r="V16" s="26"/>
      <c r="W16" s="26"/>
      <c r="X16" s="21"/>
      <c r="Y16" s="26"/>
      <c r="Z16" s="26"/>
      <c r="AA16" s="26"/>
      <c r="AB16" s="22"/>
      <c r="AC16" s="26"/>
      <c r="AD16" s="26"/>
      <c r="AE16" s="26"/>
      <c r="AF16" s="21"/>
      <c r="AG16" s="26"/>
      <c r="AH16" s="26"/>
      <c r="AI16" s="26"/>
      <c r="AJ16" s="45"/>
      <c r="AL16" s="51" t="s">
        <v>119</v>
      </c>
      <c r="AM16" s="49">
        <f>COUNTIF(P9:P50,"女子100mH(0.762m)")</f>
        <v>0</v>
      </c>
      <c r="AN16" s="49">
        <f>COUNTIF(T9:T50,"女子100mH(0.762m)")</f>
        <v>0</v>
      </c>
      <c r="AO16" s="54">
        <f t="shared" si="1"/>
        <v>0</v>
      </c>
      <c r="AV16" s="4"/>
    </row>
    <row r="17" spans="1:49" s="2" customFormat="1" ht="26.1" customHeight="1">
      <c r="A17" s="24"/>
      <c r="B17" s="33">
        <f t="shared" si="0"/>
        <v>0</v>
      </c>
      <c r="C17" s="24"/>
      <c r="D17" s="24"/>
      <c r="E17" s="25">
        <v>9</v>
      </c>
      <c r="F17" s="22"/>
      <c r="G17" s="22"/>
      <c r="H17" s="22"/>
      <c r="I17" s="21"/>
      <c r="J17" s="22" t="s">
        <v>99</v>
      </c>
      <c r="K17" s="22"/>
      <c r="L17" s="22"/>
      <c r="M17" s="29"/>
      <c r="N17" s="22"/>
      <c r="O17" s="22"/>
      <c r="P17" s="21"/>
      <c r="Q17" s="26"/>
      <c r="R17" s="26"/>
      <c r="S17" s="26"/>
      <c r="T17" s="21"/>
      <c r="U17" s="26"/>
      <c r="V17" s="26"/>
      <c r="W17" s="26"/>
      <c r="X17" s="21"/>
      <c r="Y17" s="26"/>
      <c r="Z17" s="26"/>
      <c r="AA17" s="26"/>
      <c r="AB17" s="22"/>
      <c r="AC17" s="26"/>
      <c r="AD17" s="26"/>
      <c r="AE17" s="26"/>
      <c r="AF17" s="21"/>
      <c r="AG17" s="26"/>
      <c r="AH17" s="26"/>
      <c r="AI17" s="26"/>
      <c r="AJ17" s="45"/>
      <c r="AL17" s="49" t="s">
        <v>114</v>
      </c>
      <c r="AM17" s="49">
        <f>COUNTIF(P9:P50,"女子走高跳")</f>
        <v>0</v>
      </c>
      <c r="AN17" s="49">
        <f>COUNTIF(T9:T50,"女子走高跳")</f>
        <v>0</v>
      </c>
      <c r="AO17" s="54">
        <f t="shared" si="1"/>
        <v>0</v>
      </c>
    </row>
    <row r="18" spans="1:49" s="2" customFormat="1" ht="26.1" customHeight="1">
      <c r="A18" s="24"/>
      <c r="B18" s="33">
        <f t="shared" si="0"/>
        <v>0</v>
      </c>
      <c r="C18" s="24"/>
      <c r="D18" s="24"/>
      <c r="E18" s="25">
        <v>10</v>
      </c>
      <c r="F18" s="22"/>
      <c r="G18" s="22"/>
      <c r="H18" s="22"/>
      <c r="I18" s="21"/>
      <c r="J18" s="22" t="s">
        <v>99</v>
      </c>
      <c r="K18" s="22"/>
      <c r="L18" s="22"/>
      <c r="M18" s="29"/>
      <c r="N18" s="22"/>
      <c r="O18" s="22"/>
      <c r="P18" s="21"/>
      <c r="Q18" s="26"/>
      <c r="R18" s="26"/>
      <c r="S18" s="26"/>
      <c r="T18" s="21"/>
      <c r="U18" s="26"/>
      <c r="V18" s="26"/>
      <c r="W18" s="26"/>
      <c r="X18" s="21"/>
      <c r="Y18" s="26"/>
      <c r="Z18" s="26"/>
      <c r="AA18" s="26"/>
      <c r="AB18" s="22"/>
      <c r="AC18" s="26"/>
      <c r="AD18" s="26"/>
      <c r="AE18" s="26"/>
      <c r="AF18" s="21"/>
      <c r="AG18" s="26"/>
      <c r="AH18" s="26"/>
      <c r="AI18" s="26"/>
      <c r="AJ18" s="45"/>
      <c r="AL18" s="49" t="s">
        <v>115</v>
      </c>
      <c r="AM18" s="49">
        <f>COUNTIF(P9:P50,"女子走幅跳")</f>
        <v>0</v>
      </c>
      <c r="AN18" s="49">
        <f>COUNTIF(T9:T50,"女子走幅跳")</f>
        <v>0</v>
      </c>
      <c r="AO18" s="54">
        <f t="shared" si="1"/>
        <v>0</v>
      </c>
    </row>
    <row r="19" spans="1:49" ht="26.1" customHeight="1">
      <c r="A19" s="24"/>
      <c r="B19" s="33">
        <f t="shared" si="0"/>
        <v>0</v>
      </c>
      <c r="C19" s="24"/>
      <c r="D19" s="24"/>
      <c r="E19" s="25">
        <v>11</v>
      </c>
      <c r="F19" s="22"/>
      <c r="G19" s="22"/>
      <c r="H19" s="22"/>
      <c r="I19" s="21"/>
      <c r="J19" s="22" t="s">
        <v>99</v>
      </c>
      <c r="K19" s="22"/>
      <c r="L19" s="22"/>
      <c r="M19" s="29"/>
      <c r="N19" s="22"/>
      <c r="O19" s="22"/>
      <c r="P19" s="21"/>
      <c r="Q19" s="26"/>
      <c r="R19" s="26"/>
      <c r="S19" s="26"/>
      <c r="T19" s="21"/>
      <c r="U19" s="26"/>
      <c r="V19" s="26"/>
      <c r="W19" s="26"/>
      <c r="X19" s="21"/>
      <c r="Y19" s="26"/>
      <c r="Z19" s="26"/>
      <c r="AA19" s="26"/>
      <c r="AB19" s="22"/>
      <c r="AC19" s="26"/>
      <c r="AD19" s="26"/>
      <c r="AE19" s="26"/>
      <c r="AF19" s="21"/>
      <c r="AG19" s="26"/>
      <c r="AH19" s="26"/>
      <c r="AI19" s="26"/>
      <c r="AJ19" s="46"/>
      <c r="AL19" s="49" t="s">
        <v>130</v>
      </c>
      <c r="AM19" s="49">
        <f>COUNTIF(P9:P51,"女子棒高跳")</f>
        <v>0</v>
      </c>
      <c r="AN19" s="49">
        <f>COUNTIF(T9:T51,"女子棒高跳")</f>
        <v>0</v>
      </c>
      <c r="AO19" s="54">
        <f t="shared" ref="AO19" si="2">(AM19+AN19)</f>
        <v>0</v>
      </c>
      <c r="AV19" s="2"/>
      <c r="AW19" s="4"/>
    </row>
    <row r="20" spans="1:49" ht="26.1" customHeight="1">
      <c r="A20" s="24"/>
      <c r="B20" s="33">
        <f t="shared" si="0"/>
        <v>0</v>
      </c>
      <c r="C20" s="24"/>
      <c r="D20" s="24"/>
      <c r="E20" s="25">
        <v>12</v>
      </c>
      <c r="F20" s="22"/>
      <c r="G20" s="22"/>
      <c r="H20" s="22"/>
      <c r="I20" s="21"/>
      <c r="J20" s="22" t="s">
        <v>99</v>
      </c>
      <c r="K20" s="22"/>
      <c r="L20" s="22"/>
      <c r="M20" s="29"/>
      <c r="N20" s="22"/>
      <c r="O20" s="22"/>
      <c r="P20" s="21"/>
      <c r="Q20" s="26"/>
      <c r="R20" s="26"/>
      <c r="S20" s="26"/>
      <c r="T20" s="21"/>
      <c r="U20" s="26"/>
      <c r="V20" s="26"/>
      <c r="W20" s="26"/>
      <c r="X20" s="21"/>
      <c r="Y20" s="26"/>
      <c r="Z20" s="26"/>
      <c r="AA20" s="26"/>
      <c r="AB20" s="22"/>
      <c r="AC20" s="26"/>
      <c r="AD20" s="26"/>
      <c r="AE20" s="26"/>
      <c r="AF20" s="21"/>
      <c r="AG20" s="26"/>
      <c r="AH20" s="26"/>
      <c r="AI20" s="26"/>
      <c r="AJ20" s="46"/>
      <c r="AL20" s="49" t="s">
        <v>120</v>
      </c>
      <c r="AM20" s="49">
        <f>COUNTIF(P9:P50,"女子砲丸投(2.721kg)")</f>
        <v>0</v>
      </c>
      <c r="AN20" s="49">
        <f>COUNTIF(T9:T50,"女子砲丸投(2.721kg)")</f>
        <v>0</v>
      </c>
      <c r="AO20" s="54">
        <f t="shared" si="1"/>
        <v>0</v>
      </c>
      <c r="AV20" s="2"/>
    </row>
    <row r="21" spans="1:49" ht="26.1" customHeight="1">
      <c r="A21" s="24"/>
      <c r="B21" s="33">
        <f t="shared" si="0"/>
        <v>0</v>
      </c>
      <c r="C21" s="24"/>
      <c r="D21" s="24"/>
      <c r="E21" s="25">
        <v>13</v>
      </c>
      <c r="F21" s="22"/>
      <c r="G21" s="22"/>
      <c r="H21" s="22"/>
      <c r="I21" s="21"/>
      <c r="J21" s="22" t="s">
        <v>99</v>
      </c>
      <c r="K21" s="22"/>
      <c r="L21" s="22"/>
      <c r="M21" s="29"/>
      <c r="N21" s="22"/>
      <c r="O21" s="22"/>
      <c r="P21" s="21"/>
      <c r="Q21" s="26"/>
      <c r="R21" s="26"/>
      <c r="S21" s="26"/>
      <c r="T21" s="21"/>
      <c r="U21" s="26"/>
      <c r="V21" s="26"/>
      <c r="W21" s="26"/>
      <c r="X21" s="21"/>
      <c r="Y21" s="26"/>
      <c r="Z21" s="26"/>
      <c r="AA21" s="26"/>
      <c r="AB21" s="22"/>
      <c r="AC21" s="26"/>
      <c r="AD21" s="26"/>
      <c r="AE21" s="26"/>
      <c r="AF21" s="21"/>
      <c r="AG21" s="26"/>
      <c r="AH21" s="26"/>
      <c r="AI21" s="26"/>
      <c r="AJ21" s="46"/>
      <c r="AL21" s="49" t="s">
        <v>122</v>
      </c>
      <c r="AM21" s="49">
        <f>COUNTIF(P9:P50,"女子ｼﾞｬﾍﾞﾘｯｸｽﾛｰ")</f>
        <v>0</v>
      </c>
      <c r="AN21" s="49">
        <f>COUNTIF(T9:T50,"女子ｼﾞｬﾍﾞﾘｯｸｽﾛｰ")</f>
        <v>0</v>
      </c>
      <c r="AO21" s="54">
        <f t="shared" si="1"/>
        <v>0</v>
      </c>
    </row>
    <row r="22" spans="1:49" ht="26.1" customHeight="1">
      <c r="A22" s="24"/>
      <c r="B22" s="33">
        <f t="shared" si="0"/>
        <v>0</v>
      </c>
      <c r="C22" s="24"/>
      <c r="D22" s="24"/>
      <c r="E22" s="25">
        <v>14</v>
      </c>
      <c r="F22" s="22"/>
      <c r="G22" s="22"/>
      <c r="H22" s="32"/>
      <c r="I22" s="23"/>
      <c r="J22" s="22" t="s">
        <v>59</v>
      </c>
      <c r="K22" s="22"/>
      <c r="L22" s="22"/>
      <c r="M22" s="29"/>
      <c r="N22" s="22"/>
      <c r="O22" s="22"/>
      <c r="P22" s="21"/>
      <c r="Q22" s="26"/>
      <c r="R22" s="26"/>
      <c r="S22" s="26"/>
      <c r="T22" s="21"/>
      <c r="U22" s="26"/>
      <c r="V22" s="26"/>
      <c r="W22" s="26"/>
      <c r="X22" s="21"/>
      <c r="Y22" s="26"/>
      <c r="Z22" s="26"/>
      <c r="AA22" s="26"/>
      <c r="AB22" s="21"/>
      <c r="AC22" s="26"/>
      <c r="AD22" s="26"/>
      <c r="AE22" s="26"/>
      <c r="AF22" s="21"/>
      <c r="AG22" s="26"/>
      <c r="AH22" s="26"/>
      <c r="AI22" s="26"/>
      <c r="AJ22" s="46"/>
      <c r="AL22" s="49" t="s">
        <v>123</v>
      </c>
      <c r="AM22" s="49">
        <f>COUNTIF(AB9:AB50,"低学年")</f>
        <v>0</v>
      </c>
      <c r="AN22" s="49"/>
      <c r="AO22" s="54">
        <f>COUNTIF(AB9:AB48,"低学年")</f>
        <v>0</v>
      </c>
    </row>
    <row r="23" spans="1:49" ht="26.1" customHeight="1" thickBot="1">
      <c r="A23" s="24"/>
      <c r="B23" s="33">
        <f t="shared" si="0"/>
        <v>0</v>
      </c>
      <c r="C23" s="24"/>
      <c r="D23" s="24"/>
      <c r="E23" s="25">
        <v>15</v>
      </c>
      <c r="F23" s="22"/>
      <c r="G23" s="22"/>
      <c r="H23" s="22"/>
      <c r="I23" s="21"/>
      <c r="J23" s="22" t="s">
        <v>59</v>
      </c>
      <c r="K23" s="22"/>
      <c r="L23" s="22"/>
      <c r="M23" s="29"/>
      <c r="N23" s="22"/>
      <c r="O23" s="22"/>
      <c r="P23" s="21"/>
      <c r="Q23" s="26"/>
      <c r="R23" s="26"/>
      <c r="S23" s="26"/>
      <c r="T23" s="21"/>
      <c r="U23" s="26"/>
      <c r="V23" s="26"/>
      <c r="W23" s="26"/>
      <c r="X23" s="21"/>
      <c r="Y23" s="26"/>
      <c r="Z23" s="26"/>
      <c r="AA23" s="26"/>
      <c r="AB23" s="21"/>
      <c r="AC23" s="26"/>
      <c r="AD23" s="26"/>
      <c r="AE23" s="26"/>
      <c r="AF23" s="21"/>
      <c r="AG23" s="26"/>
      <c r="AH23" s="26"/>
      <c r="AI23" s="26"/>
      <c r="AJ23" s="46"/>
      <c r="AL23" s="49" t="s">
        <v>124</v>
      </c>
      <c r="AM23" s="49">
        <f>COUNTIF(AB9:AB50,"全学年")</f>
        <v>0</v>
      </c>
      <c r="AN23" s="49"/>
      <c r="AO23" s="55">
        <f>COUNTIF(AB9:AB48,"全学年")</f>
        <v>0</v>
      </c>
    </row>
    <row r="24" spans="1:49" ht="26.1" customHeight="1" thickBot="1">
      <c r="A24" s="24"/>
      <c r="B24" s="33">
        <f t="shared" si="0"/>
        <v>0</v>
      </c>
      <c r="C24" s="24"/>
      <c r="D24" s="24"/>
      <c r="E24" s="25">
        <v>16</v>
      </c>
      <c r="F24" s="22"/>
      <c r="G24" s="22"/>
      <c r="H24" s="22"/>
      <c r="I24" s="21"/>
      <c r="J24" s="22" t="s">
        <v>59</v>
      </c>
      <c r="K24" s="22"/>
      <c r="L24" s="22"/>
      <c r="M24" s="29"/>
      <c r="N24" s="22"/>
      <c r="O24" s="22"/>
      <c r="P24" s="21"/>
      <c r="Q24" s="26"/>
      <c r="R24" s="26"/>
      <c r="S24" s="26"/>
      <c r="T24" s="21"/>
      <c r="U24" s="26"/>
      <c r="V24" s="26"/>
      <c r="W24" s="26"/>
      <c r="X24" s="21"/>
      <c r="Y24" s="26"/>
      <c r="Z24" s="26"/>
      <c r="AA24" s="26"/>
      <c r="AB24" s="21"/>
      <c r="AC24" s="26"/>
      <c r="AD24" s="26"/>
      <c r="AE24" s="26"/>
      <c r="AF24" s="21"/>
      <c r="AG24" s="26"/>
      <c r="AH24" s="26"/>
      <c r="AI24" s="26"/>
      <c r="AJ24" s="46"/>
      <c r="AL24" s="61" t="s">
        <v>125</v>
      </c>
      <c r="AM24" s="62"/>
      <c r="AN24" s="62"/>
      <c r="AO24" s="63">
        <f>SUM(AO9:AO21)</f>
        <v>0</v>
      </c>
    </row>
    <row r="25" spans="1:49" ht="26.1" customHeight="1" thickBot="1">
      <c r="A25" s="24"/>
      <c r="B25" s="33">
        <f t="shared" si="0"/>
        <v>0</v>
      </c>
      <c r="C25" s="24"/>
      <c r="D25" s="24"/>
      <c r="E25" s="25">
        <v>17</v>
      </c>
      <c r="F25" s="22"/>
      <c r="G25" s="22"/>
      <c r="H25" s="22"/>
      <c r="I25" s="21"/>
      <c r="J25" s="22" t="s">
        <v>59</v>
      </c>
      <c r="K25" s="22"/>
      <c r="L25" s="22"/>
      <c r="M25" s="29"/>
      <c r="N25" s="22"/>
      <c r="O25" s="22"/>
      <c r="P25" s="21"/>
      <c r="Q25" s="26"/>
      <c r="R25" s="26"/>
      <c r="S25" s="26"/>
      <c r="T25" s="21"/>
      <c r="U25" s="26"/>
      <c r="V25" s="26"/>
      <c r="W25" s="26"/>
      <c r="X25" s="21"/>
      <c r="Y25" s="26"/>
      <c r="Z25" s="26"/>
      <c r="AA25" s="26"/>
      <c r="AB25" s="21"/>
      <c r="AC25" s="26"/>
      <c r="AD25" s="26"/>
      <c r="AE25" s="26"/>
      <c r="AF25" s="21"/>
      <c r="AG25" s="26"/>
      <c r="AH25" s="26"/>
      <c r="AI25" s="26"/>
      <c r="AJ25" s="46"/>
      <c r="AL25" s="49" t="s">
        <v>96</v>
      </c>
      <c r="AO25" s="58">
        <f>COUNTIFS(AO22,"&gt;=4")</f>
        <v>0</v>
      </c>
    </row>
    <row r="26" spans="1:49" ht="26.1" customHeight="1" thickBot="1">
      <c r="A26" s="24"/>
      <c r="B26" s="33">
        <f t="shared" si="0"/>
        <v>0</v>
      </c>
      <c r="C26" s="24"/>
      <c r="D26" s="24"/>
      <c r="E26" s="25">
        <v>18</v>
      </c>
      <c r="F26" s="22"/>
      <c r="G26" s="22"/>
      <c r="H26" s="22"/>
      <c r="I26" s="21"/>
      <c r="J26" s="22" t="s">
        <v>59</v>
      </c>
      <c r="K26" s="22"/>
      <c r="L26" s="22"/>
      <c r="M26" s="29"/>
      <c r="N26" s="22"/>
      <c r="O26" s="22"/>
      <c r="P26" s="21"/>
      <c r="Q26" s="26"/>
      <c r="R26" s="26"/>
      <c r="S26" s="26"/>
      <c r="T26" s="21"/>
      <c r="U26" s="26"/>
      <c r="V26" s="26"/>
      <c r="W26" s="26"/>
      <c r="X26" s="21"/>
      <c r="Y26" s="26"/>
      <c r="Z26" s="26"/>
      <c r="AA26" s="26"/>
      <c r="AB26" s="21"/>
      <c r="AC26" s="26"/>
      <c r="AD26" s="26"/>
      <c r="AE26" s="26"/>
      <c r="AF26" s="21"/>
      <c r="AG26" s="26"/>
      <c r="AH26" s="26"/>
      <c r="AI26" s="26"/>
      <c r="AJ26" s="46"/>
      <c r="AL26" s="49" t="s">
        <v>95</v>
      </c>
      <c r="AO26" s="55">
        <f>COUNTIFS(AO23,"&gt;=4")</f>
        <v>0</v>
      </c>
    </row>
    <row r="27" spans="1:49" ht="26.1" customHeight="1">
      <c r="A27" s="24"/>
      <c r="B27" s="33">
        <f t="shared" si="0"/>
        <v>0</v>
      </c>
      <c r="C27" s="24"/>
      <c r="D27" s="24"/>
      <c r="E27" s="25">
        <v>19</v>
      </c>
      <c r="F27" s="22"/>
      <c r="G27" s="22"/>
      <c r="H27" s="22"/>
      <c r="I27" s="21"/>
      <c r="J27" s="22" t="s">
        <v>59</v>
      </c>
      <c r="K27" s="22"/>
      <c r="L27" s="22"/>
      <c r="M27" s="29"/>
      <c r="N27" s="22"/>
      <c r="O27" s="22"/>
      <c r="P27" s="21"/>
      <c r="Q27" s="26"/>
      <c r="R27" s="26"/>
      <c r="S27" s="26"/>
      <c r="T27" s="21"/>
      <c r="U27" s="26"/>
      <c r="V27" s="26"/>
      <c r="W27" s="26"/>
      <c r="X27" s="21"/>
      <c r="Y27" s="26"/>
      <c r="Z27" s="26"/>
      <c r="AA27" s="26"/>
      <c r="AB27" s="21"/>
      <c r="AC27" s="26"/>
      <c r="AD27" s="26"/>
      <c r="AE27" s="26"/>
      <c r="AF27" s="21"/>
      <c r="AG27" s="26"/>
      <c r="AH27" s="26"/>
      <c r="AI27" s="26"/>
      <c r="AJ27" s="46"/>
      <c r="AM27" s="49"/>
      <c r="AN27" s="49"/>
      <c r="AO27" s="56"/>
    </row>
    <row r="28" spans="1:49" ht="26.1" customHeight="1">
      <c r="A28" s="24"/>
      <c r="B28" s="33">
        <f t="shared" si="0"/>
        <v>0</v>
      </c>
      <c r="C28" s="24"/>
      <c r="D28" s="24"/>
      <c r="E28" s="25">
        <v>20</v>
      </c>
      <c r="F28" s="22"/>
      <c r="G28" s="22"/>
      <c r="H28" s="22"/>
      <c r="I28" s="21"/>
      <c r="J28" s="22" t="s">
        <v>59</v>
      </c>
      <c r="K28" s="22"/>
      <c r="L28" s="22"/>
      <c r="M28" s="29"/>
      <c r="N28" s="22"/>
      <c r="O28" s="22"/>
      <c r="P28" s="21"/>
      <c r="Q28" s="26"/>
      <c r="R28" s="26"/>
      <c r="S28" s="26"/>
      <c r="T28" s="21"/>
      <c r="U28" s="26"/>
      <c r="V28" s="26"/>
      <c r="W28" s="26"/>
      <c r="X28" s="21"/>
      <c r="Y28" s="26"/>
      <c r="Z28" s="26"/>
      <c r="AA28" s="26"/>
      <c r="AB28" s="21"/>
      <c r="AC28" s="26"/>
      <c r="AD28" s="26"/>
      <c r="AE28" s="26"/>
      <c r="AF28" s="21"/>
      <c r="AG28" s="26"/>
      <c r="AH28" s="26"/>
      <c r="AI28" s="26"/>
      <c r="AJ28" s="46"/>
    </row>
    <row r="29" spans="1:49" ht="26.1" customHeight="1">
      <c r="A29" s="24"/>
      <c r="B29" s="33">
        <f t="shared" si="0"/>
        <v>0</v>
      </c>
      <c r="C29" s="24"/>
      <c r="D29" s="24"/>
      <c r="E29" s="25">
        <v>21</v>
      </c>
      <c r="F29" s="22"/>
      <c r="G29" s="22"/>
      <c r="H29" s="21"/>
      <c r="I29" s="21"/>
      <c r="J29" s="22" t="s">
        <v>59</v>
      </c>
      <c r="K29" s="22"/>
      <c r="L29" s="22"/>
      <c r="M29" s="29"/>
      <c r="N29" s="22"/>
      <c r="O29" s="22"/>
      <c r="P29" s="21"/>
      <c r="Q29" s="26"/>
      <c r="R29" s="26"/>
      <c r="S29" s="26"/>
      <c r="T29" s="21"/>
      <c r="U29" s="26"/>
      <c r="V29" s="26"/>
      <c r="W29" s="26"/>
      <c r="X29" s="21"/>
      <c r="Y29" s="26"/>
      <c r="Z29" s="26"/>
      <c r="AA29" s="26"/>
      <c r="AB29" s="21"/>
      <c r="AC29" s="26"/>
      <c r="AD29" s="26"/>
      <c r="AE29" s="26"/>
      <c r="AF29" s="21"/>
      <c r="AG29" s="26"/>
      <c r="AH29" s="26"/>
      <c r="AI29" s="26"/>
      <c r="AJ29" s="46"/>
    </row>
    <row r="30" spans="1:49" ht="26.1" customHeight="1">
      <c r="A30" s="24"/>
      <c r="B30" s="33">
        <f t="shared" si="0"/>
        <v>0</v>
      </c>
      <c r="C30" s="24"/>
      <c r="D30" s="24"/>
      <c r="E30" s="25">
        <v>22</v>
      </c>
      <c r="F30" s="22"/>
      <c r="G30" s="22"/>
      <c r="H30" s="21"/>
      <c r="I30" s="21"/>
      <c r="J30" s="22" t="s">
        <v>59</v>
      </c>
      <c r="K30" s="22"/>
      <c r="L30" s="22"/>
      <c r="M30" s="29"/>
      <c r="N30" s="22"/>
      <c r="O30" s="22"/>
      <c r="P30" s="21"/>
      <c r="Q30" s="26"/>
      <c r="R30" s="26"/>
      <c r="S30" s="26"/>
      <c r="T30" s="21"/>
      <c r="U30" s="26"/>
      <c r="V30" s="26"/>
      <c r="W30" s="26"/>
      <c r="X30" s="21"/>
      <c r="Y30" s="26"/>
      <c r="Z30" s="26"/>
      <c r="AA30" s="26"/>
      <c r="AB30" s="21"/>
      <c r="AC30" s="26"/>
      <c r="AD30" s="26"/>
      <c r="AE30" s="26"/>
      <c r="AF30" s="21"/>
      <c r="AG30" s="26"/>
      <c r="AH30" s="26"/>
      <c r="AI30" s="26"/>
      <c r="AJ30" s="46"/>
    </row>
    <row r="31" spans="1:49" ht="26.1" customHeight="1">
      <c r="A31" s="24"/>
      <c r="B31" s="33">
        <f t="shared" si="0"/>
        <v>0</v>
      </c>
      <c r="C31" s="24"/>
      <c r="D31" s="24"/>
      <c r="E31" s="25">
        <v>23</v>
      </c>
      <c r="F31" s="22"/>
      <c r="G31" s="22"/>
      <c r="H31" s="21"/>
      <c r="I31" s="21"/>
      <c r="J31" s="22" t="s">
        <v>59</v>
      </c>
      <c r="K31" s="22"/>
      <c r="L31" s="22"/>
      <c r="M31" s="29"/>
      <c r="N31" s="22"/>
      <c r="O31" s="22"/>
      <c r="P31" s="21"/>
      <c r="Q31" s="26"/>
      <c r="R31" s="26"/>
      <c r="S31" s="26"/>
      <c r="T31" s="21"/>
      <c r="U31" s="26"/>
      <c r="V31" s="26"/>
      <c r="W31" s="26"/>
      <c r="X31" s="21"/>
      <c r="Y31" s="26"/>
      <c r="Z31" s="26"/>
      <c r="AA31" s="26"/>
      <c r="AB31" s="21"/>
      <c r="AC31" s="26"/>
      <c r="AD31" s="26"/>
      <c r="AE31" s="26"/>
      <c r="AF31" s="21"/>
      <c r="AG31" s="26"/>
      <c r="AH31" s="26"/>
      <c r="AI31" s="26"/>
      <c r="AJ31" s="46"/>
    </row>
    <row r="32" spans="1:49" ht="26.1" customHeight="1">
      <c r="A32" s="24"/>
      <c r="B32" s="33">
        <f t="shared" si="0"/>
        <v>0</v>
      </c>
      <c r="C32" s="24"/>
      <c r="D32" s="24"/>
      <c r="E32" s="25">
        <v>24</v>
      </c>
      <c r="F32" s="22"/>
      <c r="G32" s="22"/>
      <c r="H32" s="21"/>
      <c r="I32" s="21"/>
      <c r="J32" s="22" t="s">
        <v>59</v>
      </c>
      <c r="K32" s="22"/>
      <c r="L32" s="22"/>
      <c r="M32" s="29"/>
      <c r="N32" s="22"/>
      <c r="O32" s="22"/>
      <c r="P32" s="21"/>
      <c r="Q32" s="26"/>
      <c r="R32" s="26"/>
      <c r="S32" s="26"/>
      <c r="T32" s="21"/>
      <c r="U32" s="26"/>
      <c r="V32" s="26"/>
      <c r="W32" s="26"/>
      <c r="X32" s="21"/>
      <c r="Y32" s="26"/>
      <c r="Z32" s="26"/>
      <c r="AA32" s="26"/>
      <c r="AB32" s="21"/>
      <c r="AC32" s="26"/>
      <c r="AD32" s="26"/>
      <c r="AE32" s="26"/>
      <c r="AF32" s="21"/>
      <c r="AG32" s="26"/>
      <c r="AH32" s="26"/>
      <c r="AI32" s="26"/>
      <c r="AJ32" s="46"/>
    </row>
    <row r="33" spans="1:36" ht="26.1" customHeight="1">
      <c r="A33" s="24"/>
      <c r="B33" s="33">
        <f t="shared" si="0"/>
        <v>0</v>
      </c>
      <c r="C33" s="24"/>
      <c r="D33" s="24"/>
      <c r="E33" s="25">
        <v>25</v>
      </c>
      <c r="F33" s="22"/>
      <c r="G33" s="22"/>
      <c r="H33" s="21"/>
      <c r="I33" s="21"/>
      <c r="J33" s="22" t="s">
        <v>59</v>
      </c>
      <c r="K33" s="22"/>
      <c r="L33" s="22"/>
      <c r="M33" s="29"/>
      <c r="N33" s="22"/>
      <c r="O33" s="22"/>
      <c r="P33" s="21"/>
      <c r="Q33" s="26"/>
      <c r="R33" s="26"/>
      <c r="S33" s="26"/>
      <c r="T33" s="21"/>
      <c r="U33" s="26"/>
      <c r="V33" s="26"/>
      <c r="W33" s="26"/>
      <c r="X33" s="21"/>
      <c r="Y33" s="26"/>
      <c r="Z33" s="26"/>
      <c r="AA33" s="26"/>
      <c r="AB33" s="21"/>
      <c r="AC33" s="26"/>
      <c r="AD33" s="26"/>
      <c r="AE33" s="26"/>
      <c r="AF33" s="21"/>
      <c r="AG33" s="26"/>
      <c r="AH33" s="26"/>
      <c r="AI33" s="26"/>
      <c r="AJ33" s="46"/>
    </row>
    <row r="34" spans="1:36" ht="26.1" customHeight="1">
      <c r="A34" s="24"/>
      <c r="B34" s="33">
        <f t="shared" si="0"/>
        <v>0</v>
      </c>
      <c r="C34" s="24"/>
      <c r="D34" s="24"/>
      <c r="E34" s="25">
        <v>26</v>
      </c>
      <c r="F34" s="22"/>
      <c r="G34" s="22"/>
      <c r="H34" s="21"/>
      <c r="I34" s="21"/>
      <c r="J34" s="22" t="s">
        <v>59</v>
      </c>
      <c r="K34" s="22"/>
      <c r="L34" s="22"/>
      <c r="M34" s="29"/>
      <c r="N34" s="22"/>
      <c r="O34" s="22"/>
      <c r="P34" s="21"/>
      <c r="Q34" s="26"/>
      <c r="R34" s="26"/>
      <c r="S34" s="26"/>
      <c r="T34" s="21"/>
      <c r="U34" s="26"/>
      <c r="V34" s="26"/>
      <c r="W34" s="26"/>
      <c r="X34" s="21"/>
      <c r="Y34" s="26"/>
      <c r="Z34" s="26"/>
      <c r="AA34" s="26"/>
      <c r="AB34" s="21"/>
      <c r="AC34" s="26"/>
      <c r="AD34" s="26"/>
      <c r="AE34" s="26"/>
      <c r="AF34" s="21"/>
      <c r="AG34" s="26"/>
      <c r="AH34" s="26"/>
      <c r="AI34" s="26"/>
      <c r="AJ34" s="46"/>
    </row>
    <row r="35" spans="1:36" ht="26.1" customHeight="1">
      <c r="A35" s="24"/>
      <c r="B35" s="33">
        <f t="shared" si="0"/>
        <v>0</v>
      </c>
      <c r="C35" s="24"/>
      <c r="D35" s="24"/>
      <c r="E35" s="25">
        <v>27</v>
      </c>
      <c r="F35" s="22"/>
      <c r="G35" s="22"/>
      <c r="H35" s="21"/>
      <c r="I35" s="21"/>
      <c r="J35" s="22" t="s">
        <v>59</v>
      </c>
      <c r="K35" s="22"/>
      <c r="L35" s="22"/>
      <c r="M35" s="29"/>
      <c r="N35" s="22"/>
      <c r="O35" s="22"/>
      <c r="P35" s="21"/>
      <c r="Q35" s="26"/>
      <c r="R35" s="26"/>
      <c r="S35" s="26"/>
      <c r="T35" s="21"/>
      <c r="U35" s="26"/>
      <c r="V35" s="26"/>
      <c r="W35" s="26"/>
      <c r="X35" s="21"/>
      <c r="Y35" s="26"/>
      <c r="Z35" s="26"/>
      <c r="AA35" s="26"/>
      <c r="AB35" s="21"/>
      <c r="AC35" s="26"/>
      <c r="AD35" s="26"/>
      <c r="AE35" s="26"/>
      <c r="AF35" s="21"/>
      <c r="AG35" s="26"/>
      <c r="AH35" s="26"/>
      <c r="AI35" s="26"/>
      <c r="AJ35" s="46"/>
    </row>
    <row r="36" spans="1:36" ht="26.1" customHeight="1">
      <c r="A36" s="24"/>
      <c r="B36" s="33">
        <f t="shared" si="0"/>
        <v>0</v>
      </c>
      <c r="C36" s="24"/>
      <c r="D36" s="24"/>
      <c r="E36" s="25">
        <v>28</v>
      </c>
      <c r="F36" s="22"/>
      <c r="G36" s="22"/>
      <c r="H36" s="21"/>
      <c r="I36" s="21"/>
      <c r="J36" s="22" t="s">
        <v>59</v>
      </c>
      <c r="K36" s="22"/>
      <c r="L36" s="22"/>
      <c r="M36" s="29"/>
      <c r="N36" s="22"/>
      <c r="O36" s="22"/>
      <c r="P36" s="21"/>
      <c r="Q36" s="26"/>
      <c r="R36" s="26"/>
      <c r="S36" s="26"/>
      <c r="T36" s="21"/>
      <c r="U36" s="26"/>
      <c r="V36" s="26"/>
      <c r="W36" s="26"/>
      <c r="X36" s="21"/>
      <c r="Y36" s="26"/>
      <c r="Z36" s="26"/>
      <c r="AA36" s="26"/>
      <c r="AB36" s="21"/>
      <c r="AC36" s="26"/>
      <c r="AD36" s="26"/>
      <c r="AE36" s="26"/>
      <c r="AF36" s="21"/>
      <c r="AG36" s="26"/>
      <c r="AH36" s="26"/>
      <c r="AI36" s="26"/>
      <c r="AJ36" s="46"/>
    </row>
    <row r="37" spans="1:36" ht="26.1" customHeight="1">
      <c r="A37" s="24"/>
      <c r="B37" s="33">
        <f t="shared" si="0"/>
        <v>0</v>
      </c>
      <c r="C37" s="24"/>
      <c r="D37" s="24"/>
      <c r="E37" s="25">
        <v>29</v>
      </c>
      <c r="F37" s="22"/>
      <c r="G37" s="22"/>
      <c r="H37" s="21"/>
      <c r="I37" s="21"/>
      <c r="J37" s="22" t="s">
        <v>59</v>
      </c>
      <c r="K37" s="22"/>
      <c r="L37" s="22"/>
      <c r="M37" s="29"/>
      <c r="N37" s="22"/>
      <c r="O37" s="22"/>
      <c r="P37" s="21"/>
      <c r="Q37" s="26"/>
      <c r="R37" s="26"/>
      <c r="S37" s="26"/>
      <c r="T37" s="21"/>
      <c r="U37" s="26"/>
      <c r="V37" s="26"/>
      <c r="W37" s="26"/>
      <c r="X37" s="21"/>
      <c r="Y37" s="26"/>
      <c r="Z37" s="26"/>
      <c r="AA37" s="26"/>
      <c r="AB37" s="21"/>
      <c r="AC37" s="26"/>
      <c r="AD37" s="26"/>
      <c r="AE37" s="26"/>
      <c r="AF37" s="21"/>
      <c r="AG37" s="26"/>
      <c r="AH37" s="26"/>
      <c r="AI37" s="26"/>
      <c r="AJ37" s="46"/>
    </row>
    <row r="38" spans="1:36" ht="26.1" customHeight="1">
      <c r="A38" s="24"/>
      <c r="B38" s="33">
        <f t="shared" si="0"/>
        <v>0</v>
      </c>
      <c r="C38" s="24"/>
      <c r="D38" s="24"/>
      <c r="E38" s="25">
        <v>30</v>
      </c>
      <c r="F38" s="22"/>
      <c r="G38" s="22"/>
      <c r="H38" s="21"/>
      <c r="I38" s="21"/>
      <c r="J38" s="22" t="s">
        <v>59</v>
      </c>
      <c r="K38" s="22"/>
      <c r="L38" s="22"/>
      <c r="M38" s="29"/>
      <c r="N38" s="22"/>
      <c r="O38" s="22"/>
      <c r="P38" s="21"/>
      <c r="Q38" s="26"/>
      <c r="R38" s="26"/>
      <c r="S38" s="26"/>
      <c r="T38" s="21"/>
      <c r="U38" s="26"/>
      <c r="V38" s="26"/>
      <c r="W38" s="26"/>
      <c r="X38" s="21"/>
      <c r="Y38" s="26"/>
      <c r="Z38" s="26"/>
      <c r="AA38" s="26"/>
      <c r="AB38" s="21"/>
      <c r="AC38" s="26"/>
      <c r="AD38" s="26"/>
      <c r="AE38" s="26"/>
      <c r="AF38" s="21"/>
      <c r="AG38" s="26"/>
      <c r="AH38" s="26"/>
      <c r="AI38" s="26"/>
      <c r="AJ38" s="46"/>
    </row>
    <row r="39" spans="1:36" ht="26.1" customHeight="1">
      <c r="A39" s="24"/>
      <c r="B39" s="33">
        <f t="shared" si="0"/>
        <v>0</v>
      </c>
      <c r="C39" s="24"/>
      <c r="D39" s="24"/>
      <c r="E39" s="25">
        <v>31</v>
      </c>
      <c r="F39" s="22"/>
      <c r="G39" s="22"/>
      <c r="H39" s="21"/>
      <c r="I39" s="21"/>
      <c r="J39" s="22" t="s">
        <v>59</v>
      </c>
      <c r="K39" s="22"/>
      <c r="L39" s="22"/>
      <c r="M39" s="29"/>
      <c r="N39" s="22"/>
      <c r="O39" s="22"/>
      <c r="P39" s="21"/>
      <c r="Q39" s="26"/>
      <c r="R39" s="26"/>
      <c r="S39" s="26"/>
      <c r="T39" s="21"/>
      <c r="U39" s="26"/>
      <c r="V39" s="26"/>
      <c r="W39" s="26"/>
      <c r="X39" s="21"/>
      <c r="Y39" s="26"/>
      <c r="Z39" s="26"/>
      <c r="AA39" s="26"/>
      <c r="AB39" s="21"/>
      <c r="AC39" s="26"/>
      <c r="AD39" s="26"/>
      <c r="AE39" s="26"/>
      <c r="AF39" s="21"/>
      <c r="AG39" s="26"/>
      <c r="AH39" s="26"/>
      <c r="AI39" s="26"/>
      <c r="AJ39" s="46"/>
    </row>
    <row r="40" spans="1:36" ht="26.1" customHeight="1">
      <c r="A40" s="24"/>
      <c r="B40" s="33">
        <f t="shared" si="0"/>
        <v>0</v>
      </c>
      <c r="C40" s="24"/>
      <c r="D40" s="24"/>
      <c r="E40" s="25">
        <v>32</v>
      </c>
      <c r="F40" s="22"/>
      <c r="G40" s="22"/>
      <c r="H40" s="21"/>
      <c r="I40" s="21"/>
      <c r="J40" s="22" t="s">
        <v>59</v>
      </c>
      <c r="K40" s="22"/>
      <c r="L40" s="22"/>
      <c r="M40" s="29"/>
      <c r="N40" s="22"/>
      <c r="O40" s="22"/>
      <c r="P40" s="21"/>
      <c r="Q40" s="26"/>
      <c r="R40" s="26"/>
      <c r="S40" s="26"/>
      <c r="T40" s="21"/>
      <c r="U40" s="26"/>
      <c r="V40" s="26"/>
      <c r="W40" s="26"/>
      <c r="X40" s="21"/>
      <c r="Y40" s="26"/>
      <c r="Z40" s="26"/>
      <c r="AA40" s="26"/>
      <c r="AB40" s="21"/>
      <c r="AC40" s="26"/>
      <c r="AD40" s="26"/>
      <c r="AE40" s="26"/>
      <c r="AF40" s="21"/>
      <c r="AG40" s="26"/>
      <c r="AH40" s="26"/>
      <c r="AI40" s="26"/>
      <c r="AJ40" s="46"/>
    </row>
    <row r="41" spans="1:36" ht="26.1" customHeight="1">
      <c r="A41" s="24"/>
      <c r="B41" s="33">
        <f t="shared" si="0"/>
        <v>0</v>
      </c>
      <c r="C41" s="24"/>
      <c r="D41" s="24"/>
      <c r="E41" s="25">
        <v>33</v>
      </c>
      <c r="F41" s="22"/>
      <c r="G41" s="22"/>
      <c r="H41" s="21"/>
      <c r="I41" s="21"/>
      <c r="J41" s="22" t="s">
        <v>59</v>
      </c>
      <c r="K41" s="22"/>
      <c r="L41" s="22"/>
      <c r="M41" s="29"/>
      <c r="N41" s="22"/>
      <c r="O41" s="22"/>
      <c r="P41" s="21"/>
      <c r="Q41" s="26"/>
      <c r="R41" s="26"/>
      <c r="S41" s="26"/>
      <c r="T41" s="21"/>
      <c r="U41" s="26"/>
      <c r="V41" s="26"/>
      <c r="W41" s="26"/>
      <c r="X41" s="21"/>
      <c r="Y41" s="26"/>
      <c r="Z41" s="26"/>
      <c r="AA41" s="26"/>
      <c r="AB41" s="21"/>
      <c r="AC41" s="26"/>
      <c r="AD41" s="26"/>
      <c r="AE41" s="26"/>
      <c r="AF41" s="21"/>
      <c r="AG41" s="26"/>
      <c r="AH41" s="26"/>
      <c r="AI41" s="26"/>
      <c r="AJ41" s="46"/>
    </row>
    <row r="42" spans="1:36" ht="26.1" customHeight="1">
      <c r="A42" s="24"/>
      <c r="B42" s="33">
        <f t="shared" si="0"/>
        <v>0</v>
      </c>
      <c r="C42" s="24"/>
      <c r="D42" s="24"/>
      <c r="E42" s="25">
        <v>34</v>
      </c>
      <c r="F42" s="22"/>
      <c r="G42" s="22"/>
      <c r="H42" s="21"/>
      <c r="I42" s="21"/>
      <c r="J42" s="22" t="s">
        <v>59</v>
      </c>
      <c r="K42" s="22"/>
      <c r="L42" s="22"/>
      <c r="M42" s="29"/>
      <c r="N42" s="22"/>
      <c r="O42" s="22"/>
      <c r="P42" s="21"/>
      <c r="Q42" s="26"/>
      <c r="R42" s="26"/>
      <c r="S42" s="26"/>
      <c r="T42" s="21"/>
      <c r="U42" s="26"/>
      <c r="V42" s="26"/>
      <c r="W42" s="26"/>
      <c r="X42" s="21"/>
      <c r="Y42" s="26"/>
      <c r="Z42" s="26"/>
      <c r="AA42" s="26"/>
      <c r="AB42" s="21"/>
      <c r="AC42" s="26"/>
      <c r="AD42" s="26"/>
      <c r="AE42" s="26"/>
      <c r="AF42" s="21"/>
      <c r="AG42" s="26"/>
      <c r="AH42" s="26"/>
      <c r="AI42" s="26"/>
      <c r="AJ42" s="46"/>
    </row>
    <row r="43" spans="1:36" ht="26.1" customHeight="1">
      <c r="A43" s="24"/>
      <c r="B43" s="33">
        <f t="shared" si="0"/>
        <v>0</v>
      </c>
      <c r="C43" s="24"/>
      <c r="D43" s="24"/>
      <c r="E43" s="25">
        <v>35</v>
      </c>
      <c r="F43" s="22"/>
      <c r="G43" s="22"/>
      <c r="H43" s="21"/>
      <c r="I43" s="21"/>
      <c r="J43" s="22" t="s">
        <v>59</v>
      </c>
      <c r="K43" s="22"/>
      <c r="L43" s="22"/>
      <c r="M43" s="29"/>
      <c r="N43" s="22"/>
      <c r="O43" s="22"/>
      <c r="P43" s="21"/>
      <c r="Q43" s="26"/>
      <c r="R43" s="26"/>
      <c r="S43" s="26"/>
      <c r="T43" s="21"/>
      <c r="U43" s="26"/>
      <c r="V43" s="26"/>
      <c r="W43" s="26"/>
      <c r="X43" s="21"/>
      <c r="Y43" s="26"/>
      <c r="Z43" s="26"/>
      <c r="AA43" s="26"/>
      <c r="AB43" s="21"/>
      <c r="AC43" s="26"/>
      <c r="AD43" s="26"/>
      <c r="AE43" s="26"/>
      <c r="AF43" s="21"/>
      <c r="AG43" s="26"/>
      <c r="AH43" s="26"/>
      <c r="AI43" s="26"/>
      <c r="AJ43" s="46"/>
    </row>
    <row r="44" spans="1:36" ht="26.1" customHeight="1">
      <c r="A44" s="24"/>
      <c r="B44" s="33">
        <f t="shared" si="0"/>
        <v>0</v>
      </c>
      <c r="C44" s="24"/>
      <c r="D44" s="24"/>
      <c r="E44" s="25">
        <v>36</v>
      </c>
      <c r="F44" s="22"/>
      <c r="G44" s="22"/>
      <c r="H44" s="21"/>
      <c r="I44" s="21"/>
      <c r="J44" s="22" t="s">
        <v>59</v>
      </c>
      <c r="K44" s="22"/>
      <c r="L44" s="22"/>
      <c r="M44" s="29"/>
      <c r="N44" s="22"/>
      <c r="O44" s="22"/>
      <c r="P44" s="21"/>
      <c r="Q44" s="26"/>
      <c r="R44" s="26"/>
      <c r="S44" s="26"/>
      <c r="T44" s="21"/>
      <c r="U44" s="26"/>
      <c r="V44" s="26"/>
      <c r="W44" s="26"/>
      <c r="X44" s="21"/>
      <c r="Y44" s="26"/>
      <c r="Z44" s="26"/>
      <c r="AA44" s="26"/>
      <c r="AB44" s="21"/>
      <c r="AC44" s="26"/>
      <c r="AD44" s="26"/>
      <c r="AE44" s="26"/>
      <c r="AF44" s="21"/>
      <c r="AG44" s="26"/>
      <c r="AH44" s="26"/>
      <c r="AI44" s="26"/>
      <c r="AJ44" s="46"/>
    </row>
    <row r="45" spans="1:36" ht="26.1" customHeight="1">
      <c r="A45" s="24"/>
      <c r="B45" s="33">
        <f t="shared" si="0"/>
        <v>0</v>
      </c>
      <c r="C45" s="24"/>
      <c r="D45" s="24"/>
      <c r="E45" s="25">
        <v>37</v>
      </c>
      <c r="F45" s="22"/>
      <c r="G45" s="22"/>
      <c r="H45" s="21"/>
      <c r="I45" s="21"/>
      <c r="J45" s="22" t="s">
        <v>59</v>
      </c>
      <c r="K45" s="22"/>
      <c r="L45" s="22"/>
      <c r="M45" s="29"/>
      <c r="N45" s="22"/>
      <c r="O45" s="22"/>
      <c r="P45" s="21"/>
      <c r="Q45" s="26"/>
      <c r="R45" s="26"/>
      <c r="S45" s="26"/>
      <c r="T45" s="21"/>
      <c r="U45" s="26"/>
      <c r="V45" s="26"/>
      <c r="W45" s="26"/>
      <c r="X45" s="21"/>
      <c r="Y45" s="26"/>
      <c r="Z45" s="26"/>
      <c r="AA45" s="26"/>
      <c r="AB45" s="21"/>
      <c r="AC45" s="26"/>
      <c r="AD45" s="26"/>
      <c r="AE45" s="26"/>
      <c r="AF45" s="21"/>
      <c r="AG45" s="26"/>
      <c r="AH45" s="26"/>
      <c r="AI45" s="26"/>
      <c r="AJ45" s="46"/>
    </row>
    <row r="46" spans="1:36" ht="26.1" customHeight="1">
      <c r="A46" s="24"/>
      <c r="B46" s="33">
        <f t="shared" si="0"/>
        <v>0</v>
      </c>
      <c r="C46" s="24"/>
      <c r="D46" s="24"/>
      <c r="E46" s="25">
        <v>38</v>
      </c>
      <c r="F46" s="22"/>
      <c r="G46" s="22"/>
      <c r="H46" s="21"/>
      <c r="I46" s="21"/>
      <c r="J46" s="22" t="s">
        <v>59</v>
      </c>
      <c r="K46" s="22"/>
      <c r="L46" s="22"/>
      <c r="M46" s="29"/>
      <c r="N46" s="22"/>
      <c r="O46" s="22"/>
      <c r="P46" s="21"/>
      <c r="Q46" s="26"/>
      <c r="R46" s="26"/>
      <c r="S46" s="26"/>
      <c r="T46" s="21"/>
      <c r="U46" s="26"/>
      <c r="V46" s="26"/>
      <c r="W46" s="26"/>
      <c r="X46" s="21"/>
      <c r="Y46" s="26"/>
      <c r="Z46" s="26"/>
      <c r="AA46" s="26"/>
      <c r="AB46" s="21"/>
      <c r="AC46" s="26"/>
      <c r="AD46" s="26"/>
      <c r="AE46" s="26"/>
      <c r="AF46" s="21"/>
      <c r="AG46" s="26"/>
      <c r="AH46" s="26"/>
      <c r="AI46" s="26"/>
      <c r="AJ46" s="46"/>
    </row>
    <row r="47" spans="1:36" ht="26.1" customHeight="1">
      <c r="A47" s="24"/>
      <c r="B47" s="33">
        <f t="shared" si="0"/>
        <v>0</v>
      </c>
      <c r="C47" s="24"/>
      <c r="D47" s="24"/>
      <c r="E47" s="25">
        <v>39</v>
      </c>
      <c r="F47" s="22"/>
      <c r="G47" s="22"/>
      <c r="H47" s="21"/>
      <c r="I47" s="21"/>
      <c r="J47" s="22" t="s">
        <v>59</v>
      </c>
      <c r="K47" s="22"/>
      <c r="L47" s="22"/>
      <c r="M47" s="29"/>
      <c r="N47" s="22"/>
      <c r="O47" s="22"/>
      <c r="P47" s="21"/>
      <c r="Q47" s="26"/>
      <c r="R47" s="26"/>
      <c r="S47" s="26"/>
      <c r="T47" s="21"/>
      <c r="U47" s="26"/>
      <c r="V47" s="26"/>
      <c r="W47" s="26"/>
      <c r="X47" s="21"/>
      <c r="Y47" s="26"/>
      <c r="Z47" s="26"/>
      <c r="AA47" s="26"/>
      <c r="AB47" s="21"/>
      <c r="AC47" s="26"/>
      <c r="AD47" s="26"/>
      <c r="AE47" s="26"/>
      <c r="AF47" s="21"/>
      <c r="AG47" s="26"/>
      <c r="AH47" s="26"/>
      <c r="AI47" s="26"/>
      <c r="AJ47" s="46"/>
    </row>
    <row r="48" spans="1:36" ht="26.1" customHeight="1">
      <c r="A48" s="24"/>
      <c r="B48" s="33">
        <f t="shared" si="0"/>
        <v>0</v>
      </c>
      <c r="C48" s="24"/>
      <c r="D48" s="24"/>
      <c r="E48" s="25">
        <v>40</v>
      </c>
      <c r="F48" s="22"/>
      <c r="G48" s="22"/>
      <c r="H48" s="21"/>
      <c r="I48" s="21"/>
      <c r="J48" s="22" t="s">
        <v>59</v>
      </c>
      <c r="K48" s="22"/>
      <c r="L48" s="22"/>
      <c r="M48" s="29"/>
      <c r="N48" s="22"/>
      <c r="O48" s="22"/>
      <c r="P48" s="21"/>
      <c r="Q48" s="26"/>
      <c r="R48" s="26"/>
      <c r="S48" s="26"/>
      <c r="T48" s="21"/>
      <c r="U48" s="26"/>
      <c r="V48" s="26"/>
      <c r="W48" s="26"/>
      <c r="X48" s="21"/>
      <c r="Y48" s="26"/>
      <c r="Z48" s="26"/>
      <c r="AA48" s="26"/>
      <c r="AB48" s="21"/>
      <c r="AC48" s="26"/>
      <c r="AD48" s="26"/>
      <c r="AE48" s="26"/>
      <c r="AF48" s="21"/>
      <c r="AG48" s="26"/>
      <c r="AH48" s="26"/>
      <c r="AI48" s="26"/>
      <c r="AJ48" s="46"/>
    </row>
    <row r="61" spans="3:18" ht="26.1" customHeight="1">
      <c r="C61"/>
      <c r="D61"/>
      <c r="H61"/>
      <c r="I61" s="16"/>
      <c r="J61" s="5"/>
      <c r="N61"/>
      <c r="O61"/>
      <c r="P61"/>
      <c r="Q61"/>
      <c r="R61"/>
    </row>
    <row r="62" spans="3:18" ht="26.1" customHeight="1">
      <c r="C62"/>
      <c r="D62"/>
      <c r="H62"/>
      <c r="I62" s="16"/>
      <c r="J62" s="5"/>
      <c r="N62"/>
      <c r="O62"/>
      <c r="P62"/>
      <c r="Q62"/>
      <c r="R62"/>
    </row>
    <row r="63" spans="3:18" ht="26.1" customHeight="1">
      <c r="C63"/>
      <c r="D63"/>
      <c r="H63"/>
      <c r="I63" s="16"/>
      <c r="J63" s="5"/>
      <c r="N63"/>
      <c r="O63"/>
      <c r="P63"/>
      <c r="Q63"/>
      <c r="R63"/>
    </row>
    <row r="64" spans="3:18" ht="26.1" customHeight="1">
      <c r="C64"/>
      <c r="D64"/>
      <c r="H64"/>
      <c r="I64" s="16"/>
      <c r="J64" s="5"/>
      <c r="N64"/>
      <c r="O64"/>
      <c r="P64"/>
      <c r="Q64"/>
      <c r="R64"/>
    </row>
    <row r="65" spans="3:18" ht="26.1" customHeight="1">
      <c r="C65"/>
      <c r="D65"/>
      <c r="H65"/>
      <c r="I65" s="16"/>
      <c r="J65" s="5"/>
      <c r="N65"/>
      <c r="O65"/>
      <c r="P65"/>
      <c r="Q65"/>
      <c r="R65"/>
    </row>
    <row r="66" spans="3:18" ht="26.1" customHeight="1">
      <c r="C66"/>
      <c r="D66"/>
      <c r="H66"/>
      <c r="I66" s="16"/>
      <c r="J66" s="5"/>
      <c r="N66"/>
      <c r="O66"/>
      <c r="P66"/>
      <c r="Q66"/>
      <c r="R66"/>
    </row>
    <row r="67" spans="3:18" ht="26.1" customHeight="1">
      <c r="C67"/>
      <c r="D67"/>
      <c r="H67"/>
      <c r="I67" s="16"/>
      <c r="J67" s="5"/>
      <c r="N67"/>
      <c r="O67"/>
      <c r="P67"/>
      <c r="Q67"/>
      <c r="R67"/>
    </row>
    <row r="68" spans="3:18" ht="26.1" customHeight="1">
      <c r="C68"/>
      <c r="D68"/>
      <c r="H68"/>
      <c r="I68" s="16"/>
      <c r="J68" s="2"/>
      <c r="N68"/>
      <c r="O68"/>
      <c r="P68"/>
      <c r="Q68"/>
      <c r="R68"/>
    </row>
    <row r="69" spans="3:18" ht="26.1" customHeight="1">
      <c r="C69"/>
      <c r="D69"/>
      <c r="H69"/>
      <c r="I69" s="16"/>
      <c r="J69" s="5"/>
      <c r="N69"/>
      <c r="O69"/>
      <c r="P69"/>
      <c r="Q69"/>
      <c r="R69"/>
    </row>
    <row r="70" spans="3:18" ht="26.1" customHeight="1">
      <c r="C70"/>
      <c r="D70"/>
      <c r="H70"/>
      <c r="I70" s="16"/>
      <c r="J70" s="5"/>
      <c r="N70"/>
      <c r="O70"/>
      <c r="P70"/>
      <c r="Q70"/>
      <c r="R70"/>
    </row>
    <row r="71" spans="3:18" ht="26.1" customHeight="1">
      <c r="C71"/>
      <c r="D71"/>
      <c r="H71"/>
      <c r="I71" s="16"/>
      <c r="J71" s="2"/>
      <c r="N71"/>
      <c r="O71"/>
      <c r="P71"/>
      <c r="Q71"/>
      <c r="R71"/>
    </row>
    <row r="72" spans="3:18" ht="26.1" customHeight="1">
      <c r="C72"/>
      <c r="D72"/>
      <c r="H72"/>
      <c r="I72" s="16"/>
      <c r="J72" s="2"/>
      <c r="N72"/>
      <c r="O72"/>
      <c r="P72"/>
      <c r="Q72"/>
      <c r="R72"/>
    </row>
    <row r="73" spans="3:18" ht="26.1" customHeight="1">
      <c r="C73"/>
      <c r="D73"/>
      <c r="H73"/>
      <c r="I73" s="16"/>
      <c r="J73" s="2"/>
      <c r="N73"/>
      <c r="O73"/>
      <c r="P73"/>
      <c r="Q73"/>
      <c r="R73"/>
    </row>
    <row r="74" spans="3:18" ht="26.1" customHeight="1">
      <c r="C74"/>
      <c r="D74"/>
      <c r="H74"/>
      <c r="I74" s="16"/>
      <c r="J74" s="2"/>
      <c r="N74"/>
      <c r="O74"/>
      <c r="P74"/>
      <c r="Q74"/>
      <c r="R74"/>
    </row>
    <row r="75" spans="3:18" ht="26.1" customHeight="1">
      <c r="C75"/>
      <c r="D75"/>
      <c r="H75"/>
      <c r="I75" s="16"/>
      <c r="J75" s="2"/>
      <c r="N75"/>
      <c r="O75"/>
      <c r="P75"/>
      <c r="Q75"/>
      <c r="R75"/>
    </row>
    <row r="76" spans="3:18" ht="26.1" customHeight="1">
      <c r="C76"/>
      <c r="D76"/>
      <c r="H76"/>
      <c r="I76" s="16"/>
      <c r="J76" s="2"/>
      <c r="N76"/>
      <c r="O76"/>
      <c r="P76"/>
      <c r="Q76"/>
      <c r="R76"/>
    </row>
    <row r="77" spans="3:18" ht="26.1" customHeight="1">
      <c r="C77"/>
      <c r="D77"/>
      <c r="H77"/>
      <c r="I77" s="16"/>
      <c r="J77" s="2"/>
      <c r="N77"/>
      <c r="O77"/>
      <c r="P77"/>
      <c r="Q77"/>
      <c r="R77"/>
    </row>
    <row r="78" spans="3:18" ht="26.1" customHeight="1">
      <c r="C78"/>
      <c r="D78"/>
      <c r="H78"/>
      <c r="I78" s="16"/>
      <c r="J78" s="2"/>
      <c r="N78"/>
      <c r="O78"/>
      <c r="P78"/>
      <c r="Q78"/>
      <c r="R78"/>
    </row>
    <row r="79" spans="3:18" ht="26.1" customHeight="1">
      <c r="C79"/>
      <c r="D79"/>
      <c r="H79"/>
      <c r="I79" s="16"/>
      <c r="J79" s="2"/>
      <c r="N79"/>
      <c r="O79"/>
      <c r="P79"/>
      <c r="Q79"/>
      <c r="R79"/>
    </row>
    <row r="80" spans="3:18" ht="26.1" customHeight="1">
      <c r="C80"/>
      <c r="D80"/>
      <c r="H80"/>
      <c r="I80" s="16"/>
      <c r="J80" s="2"/>
      <c r="N80"/>
      <c r="O80"/>
      <c r="P80"/>
      <c r="Q80"/>
      <c r="R80"/>
    </row>
    <row r="81" spans="3:18" ht="26.1" customHeight="1">
      <c r="C81"/>
      <c r="D81"/>
      <c r="H81"/>
      <c r="I81" s="16"/>
      <c r="J81" s="2"/>
      <c r="N81"/>
      <c r="O81"/>
      <c r="P81"/>
      <c r="Q81"/>
      <c r="R81"/>
    </row>
    <row r="82" spans="3:18" ht="26.1" customHeight="1">
      <c r="C82"/>
      <c r="D82"/>
      <c r="H82"/>
      <c r="I82" s="2"/>
      <c r="J82" s="5"/>
      <c r="N82"/>
      <c r="O82"/>
      <c r="P82"/>
      <c r="Q82"/>
      <c r="R82"/>
    </row>
    <row r="83" spans="3:18" ht="26.1" customHeight="1">
      <c r="C83"/>
      <c r="D83"/>
      <c r="H83"/>
      <c r="J83" s="5"/>
      <c r="N83"/>
      <c r="O83"/>
      <c r="P83"/>
      <c r="Q83"/>
      <c r="R83"/>
    </row>
    <row r="84" spans="3:18" ht="26.1" customHeight="1">
      <c r="C84"/>
      <c r="D84"/>
      <c r="H84"/>
      <c r="I84" s="2"/>
      <c r="J84" s="5"/>
      <c r="N84"/>
      <c r="O84"/>
      <c r="P84"/>
      <c r="Q84"/>
      <c r="R84"/>
    </row>
    <row r="85" spans="3:18" ht="26.1" customHeight="1">
      <c r="C85"/>
      <c r="D85"/>
      <c r="H85"/>
      <c r="J85" s="5"/>
      <c r="N85"/>
      <c r="O85"/>
      <c r="P85"/>
      <c r="Q85"/>
      <c r="R85"/>
    </row>
    <row r="86" spans="3:18" ht="26.1" customHeight="1">
      <c r="C86"/>
      <c r="D86"/>
      <c r="H86"/>
      <c r="I86" s="2"/>
      <c r="J86" s="5"/>
      <c r="N86"/>
      <c r="O86"/>
      <c r="P86"/>
      <c r="Q86"/>
      <c r="R86"/>
    </row>
    <row r="87" spans="3:18" ht="26.1" customHeight="1">
      <c r="C87"/>
      <c r="D87"/>
      <c r="H87"/>
      <c r="J87" s="5"/>
      <c r="N87"/>
      <c r="O87"/>
      <c r="P87"/>
      <c r="Q87"/>
      <c r="R87"/>
    </row>
    <row r="88" spans="3:18" ht="26.1" customHeight="1">
      <c r="C88"/>
      <c r="D88"/>
      <c r="H88"/>
      <c r="I88" s="2"/>
      <c r="J88" s="2"/>
      <c r="N88"/>
      <c r="O88"/>
      <c r="P88"/>
      <c r="Q88"/>
      <c r="R88"/>
    </row>
    <row r="89" spans="3:18" ht="26.1" customHeight="1">
      <c r="C89"/>
      <c r="D89"/>
      <c r="H89"/>
      <c r="J89" s="5"/>
      <c r="N89"/>
      <c r="O89"/>
      <c r="P89"/>
      <c r="Q89"/>
      <c r="R89"/>
    </row>
    <row r="90" spans="3:18" ht="26.1" customHeight="1">
      <c r="C90"/>
      <c r="D90"/>
      <c r="H90"/>
      <c r="I90" s="2"/>
      <c r="J90" s="2"/>
      <c r="N90"/>
      <c r="O90"/>
      <c r="P90"/>
      <c r="Q90"/>
      <c r="R90"/>
    </row>
    <row r="91" spans="3:18" ht="26.1" customHeight="1">
      <c r="C91"/>
      <c r="D91"/>
      <c r="H91"/>
      <c r="I91" s="2"/>
      <c r="J91" s="2"/>
      <c r="N91"/>
      <c r="O91"/>
      <c r="P91"/>
      <c r="Q91"/>
      <c r="R91"/>
    </row>
    <row r="92" spans="3:18" ht="26.1" customHeight="1">
      <c r="C92"/>
      <c r="D92"/>
      <c r="H92"/>
      <c r="I92" s="2"/>
      <c r="J92" s="2"/>
      <c r="N92"/>
      <c r="O92"/>
      <c r="P92"/>
      <c r="Q92"/>
      <c r="R92"/>
    </row>
    <row r="93" spans="3:18" ht="26.1" customHeight="1">
      <c r="C93"/>
      <c r="D93"/>
      <c r="H93"/>
      <c r="I93" s="2"/>
      <c r="J93" s="2"/>
      <c r="N93"/>
      <c r="O93"/>
      <c r="P93"/>
      <c r="Q93"/>
      <c r="R93"/>
    </row>
    <row r="94" spans="3:18" ht="26.1" customHeight="1">
      <c r="C94"/>
      <c r="D94"/>
      <c r="H94"/>
      <c r="I94" s="4"/>
      <c r="J94" s="4"/>
      <c r="N94"/>
      <c r="O94"/>
      <c r="P94"/>
      <c r="Q94"/>
      <c r="R94"/>
    </row>
    <row r="95" spans="3:18" ht="26.1" customHeight="1">
      <c r="C95"/>
      <c r="D95"/>
      <c r="H95"/>
      <c r="I95" s="2"/>
      <c r="J95" s="2"/>
      <c r="N95"/>
      <c r="O95"/>
      <c r="P95"/>
      <c r="Q95"/>
      <c r="R95"/>
    </row>
    <row r="96" spans="3:18" ht="26.1" customHeight="1">
      <c r="C96"/>
      <c r="D96"/>
      <c r="H96"/>
      <c r="I96" s="2"/>
      <c r="J96" s="4"/>
      <c r="N96"/>
      <c r="O96"/>
      <c r="P96"/>
      <c r="Q96"/>
      <c r="R96"/>
    </row>
    <row r="97" spans="3:18" ht="26.1" customHeight="1">
      <c r="C97"/>
      <c r="D97"/>
      <c r="H97"/>
      <c r="I97" s="2"/>
      <c r="J97" s="2"/>
      <c r="N97"/>
      <c r="O97"/>
      <c r="P97"/>
      <c r="Q97"/>
      <c r="R97"/>
    </row>
    <row r="108" spans="3:18" ht="26.1" customHeight="1">
      <c r="C108"/>
      <c r="D108"/>
      <c r="H108"/>
      <c r="I108" s="2"/>
      <c r="J108" s="4"/>
      <c r="N108"/>
      <c r="O108"/>
      <c r="P108"/>
      <c r="Q108"/>
      <c r="R108"/>
    </row>
    <row r="109" spans="3:18" ht="26.1" customHeight="1">
      <c r="C109"/>
      <c r="D109"/>
      <c r="H109"/>
      <c r="I109" s="2"/>
      <c r="J109" s="4"/>
      <c r="N109"/>
      <c r="O109"/>
      <c r="P109"/>
      <c r="Q109"/>
      <c r="R109"/>
    </row>
    <row r="110" spans="3:18" ht="26.1" customHeight="1">
      <c r="C110"/>
      <c r="D110"/>
      <c r="H110"/>
      <c r="I110" s="2"/>
      <c r="J110" s="4"/>
      <c r="N110"/>
      <c r="O110"/>
      <c r="P110"/>
      <c r="Q110"/>
      <c r="R110"/>
    </row>
    <row r="111" spans="3:18" ht="26.1" customHeight="1">
      <c r="C111"/>
      <c r="D111"/>
      <c r="H111"/>
      <c r="I111" s="4"/>
      <c r="N111"/>
      <c r="O111"/>
      <c r="P111"/>
      <c r="Q111"/>
      <c r="R111"/>
    </row>
    <row r="112" spans="3:18" ht="26.1" customHeight="1">
      <c r="C112"/>
      <c r="D112"/>
      <c r="H112"/>
      <c r="I112" s="4"/>
      <c r="N112"/>
      <c r="O112"/>
      <c r="P112"/>
      <c r="Q112"/>
      <c r="R112"/>
    </row>
    <row r="113" spans="3:18" ht="26.1" customHeight="1">
      <c r="C113"/>
      <c r="D113"/>
      <c r="H113"/>
      <c r="I113" s="2"/>
      <c r="N113"/>
      <c r="O113"/>
      <c r="P113"/>
      <c r="Q113"/>
      <c r="R113"/>
    </row>
    <row r="114" spans="3:18" ht="26.1" customHeight="1">
      <c r="C114"/>
      <c r="D114"/>
      <c r="H114"/>
      <c r="I114" s="4"/>
      <c r="N114"/>
      <c r="O114"/>
      <c r="P114"/>
      <c r="Q114"/>
      <c r="R114"/>
    </row>
  </sheetData>
  <mergeCells count="4">
    <mergeCell ref="F1:AC1"/>
    <mergeCell ref="AA2:AF2"/>
    <mergeCell ref="AA4:AE4"/>
    <mergeCell ref="AA6:AF6"/>
  </mergeCells>
  <phoneticPr fontId="19"/>
  <conditionalFormatting sqref="G9">
    <cfRule type="expression" dxfId="0" priority="1" stopIfTrue="1">
      <formula>ISERROR(G9)</formula>
    </cfRule>
  </conditionalFormatting>
  <dataValidations count="6">
    <dataValidation imeMode="on" allowBlank="1" showInputMessage="1" showErrorMessage="1" sqref="G36 G19" xr:uid="{00000000-0002-0000-0200-000000000000}"/>
    <dataValidation imeMode="halfKatakana" allowBlank="1" showInputMessage="1" showErrorMessage="1" sqref="H9:I48" xr:uid="{00000000-0002-0000-0200-000001000000}"/>
    <dataValidation imeMode="halfAlpha" allowBlank="1" showInputMessage="1" showErrorMessage="1" sqref="K9:O48 AG9 U9:W48 F9:F48 Y9:AA48 AD9:AE48 AC9 Q9:S48 AH9:AI48" xr:uid="{00000000-0002-0000-0200-000002000000}"/>
    <dataValidation type="list" allowBlank="1" showInputMessage="1" sqref="AB9:AB4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48 T10:T4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T9 P9:P83" xr:uid="{00000000-0002-0000-0200-000005000000}">
      <formula1>女子コード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70" orientation="landscape" r:id="rId1"/>
  <headerFooter alignWithMargins="0">
    <oddHeader>&amp;R&amp;20No.&amp;P</oddHeader>
  </headerFooter>
  <rowBreaks count="1" manualBreakCount="1">
    <brk id="28" min="2" max="36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B21" sqref="B21"/>
    </sheetView>
  </sheetViews>
  <sheetFormatPr defaultColWidth="13.6640625" defaultRowHeight="12"/>
  <cols>
    <col min="1" max="1" width="4.6640625" customWidth="1"/>
    <col min="2" max="2" width="24.6640625" customWidth="1"/>
    <col min="3" max="3" width="4.44140625" customWidth="1"/>
    <col min="4" max="4" width="30.109375" customWidth="1"/>
  </cols>
  <sheetData>
    <row r="1" spans="1:5">
      <c r="A1" t="s">
        <v>55</v>
      </c>
      <c r="C1" t="s">
        <v>56</v>
      </c>
    </row>
    <row r="2" spans="1:5">
      <c r="A2" s="16">
        <v>1</v>
      </c>
      <c r="B2" s="17" t="s">
        <v>84</v>
      </c>
      <c r="C2" s="16">
        <v>1</v>
      </c>
      <c r="D2" s="17" t="s">
        <v>85</v>
      </c>
    </row>
    <row r="3" spans="1:5">
      <c r="A3" s="16">
        <v>2</v>
      </c>
      <c r="B3" s="17" t="s">
        <v>88</v>
      </c>
      <c r="C3" s="16">
        <v>2</v>
      </c>
      <c r="D3" s="17" t="s">
        <v>89</v>
      </c>
      <c r="E3" t="s">
        <v>95</v>
      </c>
    </row>
    <row r="4" spans="1:5">
      <c r="A4" s="16">
        <v>3</v>
      </c>
      <c r="B4" s="17" t="s">
        <v>91</v>
      </c>
      <c r="C4" s="16">
        <v>3</v>
      </c>
      <c r="D4" s="17" t="s">
        <v>92</v>
      </c>
      <c r="E4" t="s">
        <v>96</v>
      </c>
    </row>
    <row r="5" spans="1:5">
      <c r="A5" s="16">
        <v>4</v>
      </c>
      <c r="B5" s="17" t="s">
        <v>69</v>
      </c>
      <c r="C5" s="16">
        <v>4</v>
      </c>
      <c r="D5" s="17" t="s">
        <v>63</v>
      </c>
    </row>
    <row r="6" spans="1:5">
      <c r="A6" s="16">
        <v>5</v>
      </c>
      <c r="B6" s="17" t="s">
        <v>70</v>
      </c>
      <c r="C6" s="16">
        <v>5</v>
      </c>
      <c r="D6" s="17" t="s">
        <v>86</v>
      </c>
    </row>
    <row r="7" spans="1:5">
      <c r="A7" s="16">
        <v>6</v>
      </c>
      <c r="B7" s="17" t="s">
        <v>71</v>
      </c>
      <c r="C7" s="16">
        <v>6</v>
      </c>
      <c r="D7" s="17" t="s">
        <v>118</v>
      </c>
    </row>
    <row r="8" spans="1:5">
      <c r="A8" s="16">
        <v>7</v>
      </c>
      <c r="B8" s="18" t="s">
        <v>87</v>
      </c>
      <c r="C8" s="16">
        <v>7</v>
      </c>
      <c r="D8" s="18" t="s">
        <v>64</v>
      </c>
    </row>
    <row r="9" spans="1:5">
      <c r="A9" s="16">
        <v>8</v>
      </c>
      <c r="B9" s="19" t="s">
        <v>90</v>
      </c>
      <c r="C9" s="16">
        <v>8</v>
      </c>
      <c r="D9" s="18" t="s">
        <v>65</v>
      </c>
    </row>
    <row r="10" spans="1:5">
      <c r="A10" s="16">
        <v>9</v>
      </c>
      <c r="B10" s="17" t="s">
        <v>93</v>
      </c>
      <c r="C10" s="16">
        <v>9</v>
      </c>
      <c r="D10" s="17" t="s">
        <v>66</v>
      </c>
    </row>
    <row r="11" spans="1:5">
      <c r="A11" s="16">
        <v>10</v>
      </c>
      <c r="B11" s="17" t="s">
        <v>72</v>
      </c>
      <c r="C11" s="16">
        <v>10</v>
      </c>
      <c r="D11" s="19" t="s">
        <v>67</v>
      </c>
    </row>
    <row r="12" spans="1:5">
      <c r="A12" s="16">
        <v>11</v>
      </c>
      <c r="B12" s="18" t="s">
        <v>73</v>
      </c>
      <c r="C12" s="16">
        <v>11</v>
      </c>
      <c r="D12" t="s">
        <v>129</v>
      </c>
    </row>
    <row r="13" spans="1:5">
      <c r="A13" s="16">
        <v>12</v>
      </c>
      <c r="B13" s="19" t="s">
        <v>74</v>
      </c>
      <c r="C13" s="16">
        <v>12</v>
      </c>
      <c r="D13" s="19" t="s">
        <v>68</v>
      </c>
    </row>
    <row r="14" spans="1:5">
      <c r="A14" s="16">
        <v>13</v>
      </c>
      <c r="B14" s="18" t="s">
        <v>81</v>
      </c>
      <c r="C14" s="16">
        <v>13</v>
      </c>
      <c r="D14" s="2" t="s">
        <v>83</v>
      </c>
    </row>
    <row r="15" spans="1:5">
      <c r="A15" s="16">
        <v>14</v>
      </c>
      <c r="B15" s="18" t="s">
        <v>75</v>
      </c>
      <c r="C15" s="16">
        <v>14</v>
      </c>
      <c r="D15" s="17"/>
    </row>
    <row r="16" spans="1:5">
      <c r="A16" s="16">
        <v>15</v>
      </c>
      <c r="B16" s="18" t="s">
        <v>76</v>
      </c>
      <c r="C16" s="16">
        <v>15</v>
      </c>
      <c r="D16" s="17"/>
    </row>
    <row r="17" spans="1:4">
      <c r="A17" s="16">
        <v>16</v>
      </c>
      <c r="B17" s="19" t="s">
        <v>82</v>
      </c>
      <c r="C17" s="16">
        <v>16</v>
      </c>
      <c r="D17" s="17"/>
    </row>
    <row r="18" spans="1:4">
      <c r="A18" s="16">
        <v>17</v>
      </c>
      <c r="C18" s="16">
        <v>17</v>
      </c>
      <c r="D18" s="17"/>
    </row>
    <row r="19" spans="1:4">
      <c r="A19" s="16">
        <v>18</v>
      </c>
      <c r="B19" s="18"/>
      <c r="C19" s="16">
        <v>18</v>
      </c>
      <c r="D19" s="17"/>
    </row>
    <row r="20" spans="1:4">
      <c r="A20" s="16">
        <v>19</v>
      </c>
      <c r="B20" s="19"/>
      <c r="C20" s="16">
        <v>19</v>
      </c>
      <c r="D20" s="17"/>
    </row>
    <row r="21" spans="1:4">
      <c r="A21" s="16">
        <v>20</v>
      </c>
      <c r="B21" s="19"/>
      <c r="C21" s="16">
        <v>20</v>
      </c>
      <c r="D21" s="17"/>
    </row>
    <row r="22" spans="1:4">
      <c r="A22" s="16">
        <v>21</v>
      </c>
      <c r="B22" s="19"/>
      <c r="C22" s="16">
        <v>21</v>
      </c>
      <c r="D22" s="17"/>
    </row>
    <row r="23" spans="1:4">
      <c r="A23" s="16">
        <v>22</v>
      </c>
      <c r="B23" s="18"/>
      <c r="C23" s="16">
        <v>22</v>
      </c>
      <c r="D23" s="17"/>
    </row>
    <row r="24" spans="1:4">
      <c r="A24" s="16">
        <v>23</v>
      </c>
      <c r="B24" s="18"/>
      <c r="C24" s="16">
        <v>23</v>
      </c>
      <c r="D24" s="17"/>
    </row>
    <row r="25" spans="1:4">
      <c r="A25" s="16">
        <v>24</v>
      </c>
      <c r="B25" s="19"/>
      <c r="C25" s="16">
        <v>24</v>
      </c>
      <c r="D25" s="17"/>
    </row>
    <row r="26" spans="1:4">
      <c r="A26" s="16">
        <v>25</v>
      </c>
      <c r="B26" s="19"/>
      <c r="C26" s="16">
        <v>25</v>
      </c>
      <c r="D26" s="19"/>
    </row>
    <row r="27" spans="1:4">
      <c r="A27" s="16">
        <v>26</v>
      </c>
      <c r="B27" s="19"/>
      <c r="C27" s="16">
        <v>26</v>
      </c>
      <c r="D27" s="19"/>
    </row>
    <row r="28" spans="1:4">
      <c r="A28" s="16">
        <v>27</v>
      </c>
      <c r="B28" s="19"/>
      <c r="C28" s="16">
        <v>27</v>
      </c>
      <c r="D28" s="19"/>
    </row>
    <row r="29" spans="1:4">
      <c r="A29" s="16">
        <v>28</v>
      </c>
      <c r="B29" s="18"/>
      <c r="C29" s="16">
        <v>28</v>
      </c>
      <c r="D29" s="19"/>
    </row>
    <row r="30" spans="1:4">
      <c r="A30" s="16">
        <v>29</v>
      </c>
      <c r="B30" s="19"/>
      <c r="C30" s="16">
        <v>29</v>
      </c>
      <c r="D30" s="19"/>
    </row>
    <row r="31" spans="1:4">
      <c r="A31" s="16">
        <v>30</v>
      </c>
      <c r="B31" s="19"/>
      <c r="C31" s="16">
        <v>30</v>
      </c>
      <c r="D31" s="19"/>
    </row>
    <row r="32" spans="1:4">
      <c r="A32" s="16">
        <v>31</v>
      </c>
      <c r="B32" s="19"/>
      <c r="C32" s="16">
        <v>31</v>
      </c>
      <c r="D32" s="19"/>
    </row>
    <row r="33" spans="1:4">
      <c r="A33" s="16">
        <v>32</v>
      </c>
      <c r="B33" s="19"/>
      <c r="C33" s="16">
        <v>32</v>
      </c>
      <c r="D33" s="19"/>
    </row>
    <row r="34" spans="1:4">
      <c r="A34" s="16">
        <v>33</v>
      </c>
      <c r="B34" s="19"/>
      <c r="C34" s="16">
        <v>33</v>
      </c>
      <c r="D34" s="19"/>
    </row>
    <row r="35" spans="1:4">
      <c r="A35" s="16">
        <v>34</v>
      </c>
      <c r="B35" s="19"/>
      <c r="C35" s="16">
        <v>34</v>
      </c>
      <c r="D35" s="19"/>
    </row>
    <row r="36" spans="1:4">
      <c r="A36" s="16">
        <v>35</v>
      </c>
      <c r="B36" s="19"/>
    </row>
    <row r="37" spans="1:4">
      <c r="A37" s="16">
        <v>36</v>
      </c>
      <c r="B37" s="19"/>
    </row>
    <row r="38" spans="1:4">
      <c r="A38" s="16">
        <v>37</v>
      </c>
      <c r="B38" s="19"/>
    </row>
    <row r="39" spans="1:4">
      <c r="A39" s="16">
        <v>38</v>
      </c>
      <c r="B39" s="19"/>
    </row>
    <row r="40" spans="1:4">
      <c r="A40" s="16">
        <v>39</v>
      </c>
      <c r="B40" s="19"/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鳥取陸上競技協会</dc:creator>
  <cp:lastModifiedBy>安井 仁</cp:lastModifiedBy>
  <cp:lastPrinted>2020-03-16T01:50:20Z</cp:lastPrinted>
  <dcterms:created xsi:type="dcterms:W3CDTF">2010-04-22T12:53:12Z</dcterms:created>
  <dcterms:modified xsi:type="dcterms:W3CDTF">2021-06-09T04:01:56Z</dcterms:modified>
</cp:coreProperties>
</file>