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中体連体操\中学総体\２６年度\"/>
    </mc:Choice>
  </mc:AlternateContent>
  <bookViews>
    <workbookView xWindow="240" yWindow="90" windowWidth="14940" windowHeight="8535"/>
  </bookViews>
  <sheets>
    <sheet name="男子団体・個人" sheetId="1" r:id="rId1"/>
    <sheet name="女子団体・個人" sheetId="7" r:id="rId2"/>
    <sheet name="団体総合" sheetId="10" r:id="rId3"/>
  </sheets>
  <definedNames>
    <definedName name="_xlnm.Print_Area" localSheetId="1">女子団体・個人!$A$1:$S$31</definedName>
    <definedName name="_xlnm.Print_Area" localSheetId="0">男子団体・個人!$A$1:$AF$28</definedName>
  </definedNames>
  <calcPr calcId="152511"/>
</workbook>
</file>

<file path=xl/calcChain.xml><?xml version="1.0" encoding="utf-8"?>
<calcChain xmlns="http://schemas.openxmlformats.org/spreadsheetml/2006/main">
  <c r="P24" i="7" l="1"/>
  <c r="Q24" i="7" s="1"/>
  <c r="S28" i="7"/>
  <c r="P28" i="7"/>
  <c r="M28" i="7"/>
  <c r="K28" i="7"/>
  <c r="I28" i="7"/>
  <c r="N4" i="1" l="1"/>
  <c r="N5" i="1"/>
  <c r="N6" i="1"/>
  <c r="R4" i="1"/>
  <c r="R5" i="1"/>
  <c r="R6" i="1"/>
  <c r="AD4" i="1"/>
  <c r="AD5" i="1"/>
  <c r="AD6" i="1"/>
  <c r="I19" i="7"/>
  <c r="K19" i="7"/>
  <c r="M19" i="7"/>
  <c r="I20" i="7"/>
  <c r="K20" i="7"/>
  <c r="M20" i="7"/>
  <c r="I22" i="7"/>
  <c r="K22" i="7"/>
  <c r="M22" i="7"/>
  <c r="I23" i="7"/>
  <c r="K23" i="7"/>
  <c r="M23" i="7"/>
  <c r="I24" i="7"/>
  <c r="K24" i="7"/>
  <c r="M24" i="7"/>
  <c r="I25" i="7"/>
  <c r="K25" i="7"/>
  <c r="M25" i="7"/>
  <c r="I26" i="7"/>
  <c r="K26" i="7"/>
  <c r="M26" i="7"/>
  <c r="I27" i="7"/>
  <c r="K27" i="7"/>
  <c r="M27" i="7"/>
  <c r="I18" i="7"/>
  <c r="K18" i="7"/>
  <c r="M18" i="7"/>
  <c r="S19" i="7"/>
  <c r="S20" i="7"/>
  <c r="S22" i="7"/>
  <c r="S23" i="7"/>
  <c r="S24" i="7"/>
  <c r="S25" i="7"/>
  <c r="S26" i="7"/>
  <c r="S27" i="7"/>
  <c r="S18" i="7"/>
  <c r="P19" i="7"/>
  <c r="P20" i="7"/>
  <c r="P22" i="7"/>
  <c r="P23" i="7"/>
  <c r="P25" i="7"/>
  <c r="P26" i="7"/>
  <c r="P27" i="7"/>
  <c r="P18" i="7"/>
  <c r="D11" i="10"/>
  <c r="C11" i="10"/>
  <c r="B11" i="10"/>
  <c r="D10" i="10"/>
  <c r="C10" i="10"/>
  <c r="B10" i="10"/>
  <c r="X18" i="1"/>
  <c r="Y18" i="1"/>
  <c r="X19" i="1"/>
  <c r="Y19" i="1"/>
  <c r="X20" i="1"/>
  <c r="Y20" i="1"/>
  <c r="Y5" i="1"/>
  <c r="Y6" i="1"/>
  <c r="Y4" i="1"/>
  <c r="X5" i="1"/>
  <c r="X6" i="1"/>
  <c r="X4" i="1"/>
  <c r="U6" i="1"/>
  <c r="U5" i="1"/>
  <c r="U4" i="1"/>
  <c r="T6" i="1"/>
  <c r="T5" i="1"/>
  <c r="T4" i="1"/>
  <c r="AD19" i="1"/>
  <c r="AD20" i="1"/>
  <c r="AD18" i="1"/>
  <c r="R19" i="1"/>
  <c r="R20" i="1"/>
  <c r="R18" i="1"/>
  <c r="N19" i="1"/>
  <c r="N20" i="1"/>
  <c r="N18" i="1"/>
  <c r="J19" i="1"/>
  <c r="J20" i="1"/>
  <c r="J18" i="1"/>
  <c r="J5" i="1"/>
  <c r="J6" i="1"/>
  <c r="J4" i="1"/>
  <c r="U8" i="1" l="1"/>
  <c r="Q28" i="7"/>
  <c r="T8" i="1"/>
  <c r="B4" i="10"/>
  <c r="Q22" i="7"/>
  <c r="Q26" i="7"/>
  <c r="Q18" i="7"/>
  <c r="Q20" i="7"/>
  <c r="Q19" i="7"/>
  <c r="Q27" i="7"/>
  <c r="Q25" i="7"/>
  <c r="Q23" i="7"/>
  <c r="E11" i="10"/>
  <c r="E10" i="10"/>
  <c r="AE18" i="1"/>
  <c r="Z6" i="1"/>
  <c r="D4" i="10"/>
  <c r="AE6" i="1"/>
  <c r="AE5" i="1"/>
  <c r="C4" i="10"/>
  <c r="Z19" i="1"/>
  <c r="Z4" i="1"/>
  <c r="Z20" i="1"/>
  <c r="V5" i="1"/>
  <c r="AE4" i="1"/>
  <c r="Z18" i="1"/>
  <c r="AE19" i="1"/>
  <c r="AE20" i="1"/>
  <c r="V6" i="1"/>
  <c r="V4" i="1"/>
  <c r="Z5" i="1"/>
  <c r="O20" i="1"/>
  <c r="S18" i="1"/>
  <c r="S19" i="1"/>
  <c r="S4" i="1"/>
  <c r="S5" i="1"/>
  <c r="S20" i="1"/>
  <c r="S6" i="1"/>
  <c r="O6" i="1"/>
  <c r="O19" i="1"/>
  <c r="O4" i="1"/>
  <c r="O18" i="1"/>
  <c r="O5" i="1"/>
  <c r="K18" i="1"/>
  <c r="K4" i="1"/>
  <c r="K19" i="1"/>
  <c r="K6" i="1"/>
  <c r="K20" i="1"/>
  <c r="K5" i="1"/>
  <c r="V8" i="1" l="1"/>
  <c r="F10" i="10"/>
  <c r="F11" i="10"/>
  <c r="E4" i="10"/>
  <c r="AA20" i="1"/>
  <c r="AA19" i="1"/>
  <c r="AA6" i="1"/>
  <c r="AA5" i="1"/>
  <c r="AA18" i="1"/>
  <c r="AA4" i="1"/>
</calcChain>
</file>

<file path=xl/sharedStrings.xml><?xml version="1.0" encoding="utf-8"?>
<sst xmlns="http://schemas.openxmlformats.org/spreadsheetml/2006/main" count="199" uniqueCount="74">
  <si>
    <t>男子団体</t>
    <rPh sb="0" eb="2">
      <t>ダンシ</t>
    </rPh>
    <rPh sb="2" eb="4">
      <t>ダンタイ</t>
    </rPh>
    <phoneticPr fontId="1"/>
  </si>
  <si>
    <t>班</t>
    <rPh sb="0" eb="1">
      <t>ハン</t>
    </rPh>
    <phoneticPr fontId="1"/>
  </si>
  <si>
    <t>組</t>
    <rPh sb="0" eb="1">
      <t>クミ</t>
    </rPh>
    <phoneticPr fontId="1"/>
  </si>
  <si>
    <t>跳馬</t>
    <rPh sb="0" eb="2">
      <t>チョウバ</t>
    </rPh>
    <phoneticPr fontId="1"/>
  </si>
  <si>
    <t>規定</t>
    <rPh sb="0" eb="2">
      <t>キテイ</t>
    </rPh>
    <phoneticPr fontId="1"/>
  </si>
  <si>
    <t>自由</t>
    <rPh sb="0" eb="2">
      <t>ジユウ</t>
    </rPh>
    <phoneticPr fontId="1"/>
  </si>
  <si>
    <t>合計</t>
    <rPh sb="0" eb="2">
      <t>ゴウケイ</t>
    </rPh>
    <phoneticPr fontId="1"/>
  </si>
  <si>
    <t>平均台</t>
    <rPh sb="0" eb="3">
      <t>ヘイキンダイ</t>
    </rPh>
    <phoneticPr fontId="1"/>
  </si>
  <si>
    <t>ゆか</t>
    <phoneticPr fontId="1"/>
  </si>
  <si>
    <t>個人総合</t>
    <rPh sb="0" eb="2">
      <t>コジン</t>
    </rPh>
    <rPh sb="2" eb="4">
      <t>ソウゴウ</t>
    </rPh>
    <phoneticPr fontId="1"/>
  </si>
  <si>
    <t>団体総合</t>
    <rPh sb="0" eb="2">
      <t>ダンタイ</t>
    </rPh>
    <rPh sb="2" eb="4">
      <t>ソウゴウ</t>
    </rPh>
    <phoneticPr fontId="1"/>
  </si>
  <si>
    <t>鉄棒</t>
    <rPh sb="0" eb="2">
      <t>テツボウ</t>
    </rPh>
    <phoneticPr fontId="1"/>
  </si>
  <si>
    <t>あん馬</t>
    <rPh sb="2" eb="3">
      <t>バ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</si>
  <si>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</si>
  <si>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</si>
  <si>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ベスト３合計</t>
    <rPh sb="4" eb="6">
      <t>ゴウケイ</t>
    </rPh>
    <phoneticPr fontId="1"/>
  </si>
  <si>
    <t>男子個人</t>
    <rPh sb="0" eb="2">
      <t>ダンシ</t>
    </rPh>
    <rPh sb="2" eb="4">
      <t>コジン</t>
    </rPh>
    <phoneticPr fontId="1"/>
  </si>
  <si>
    <t>女子団体</t>
    <rPh sb="0" eb="2">
      <t>ジョシ</t>
    </rPh>
    <rPh sb="2" eb="4">
      <t>ダンタイ</t>
    </rPh>
    <phoneticPr fontId="1"/>
  </si>
  <si>
    <t>女子個人</t>
    <rPh sb="0" eb="2">
      <t>ジョシ</t>
    </rPh>
    <rPh sb="2" eb="4">
      <t>コジン</t>
    </rPh>
    <phoneticPr fontId="1"/>
  </si>
  <si>
    <t>学校</t>
    <rPh sb="0" eb="2">
      <t>ガッコウ</t>
    </rPh>
    <phoneticPr fontId="1"/>
  </si>
  <si>
    <t>監督</t>
    <rPh sb="0" eb="2">
      <t>カントク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</si>
  <si>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</si>
  <si>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</si>
  <si>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３種目計</t>
    <rPh sb="1" eb="3">
      <t>シュモク</t>
    </rPh>
    <rPh sb="3" eb="4">
      <t>ケイ</t>
    </rPh>
    <phoneticPr fontId="1"/>
  </si>
  <si>
    <t>４種目計</t>
    <rPh sb="1" eb="3">
      <t>シュモク</t>
    </rPh>
    <rPh sb="3" eb="4">
      <t>ケイ</t>
    </rPh>
    <phoneticPr fontId="1"/>
  </si>
  <si>
    <t>箕蚊屋</t>
    <rPh sb="0" eb="1">
      <t>ミ</t>
    </rPh>
    <rPh sb="1" eb="2">
      <t>カ</t>
    </rPh>
    <rPh sb="2" eb="3">
      <t>ヤ</t>
    </rPh>
    <phoneticPr fontId="1"/>
  </si>
  <si>
    <t>青木　七星</t>
    <rPh sb="0" eb="2">
      <t>アオキ</t>
    </rPh>
    <rPh sb="3" eb="4">
      <t>ナナ</t>
    </rPh>
    <rPh sb="4" eb="5">
      <t>ホシ</t>
    </rPh>
    <phoneticPr fontId="1"/>
  </si>
  <si>
    <t>弓ヶ浜</t>
    <rPh sb="0" eb="3">
      <t>ユミガハマ</t>
    </rPh>
    <phoneticPr fontId="1"/>
  </si>
  <si>
    <t>尚徳</t>
    <rPh sb="0" eb="1">
      <t>ショウ</t>
    </rPh>
    <rPh sb="1" eb="2">
      <t>トク</t>
    </rPh>
    <phoneticPr fontId="1"/>
  </si>
  <si>
    <t>原</t>
    <rPh sb="0" eb="1">
      <t>ハラ</t>
    </rPh>
    <phoneticPr fontId="1"/>
  </si>
  <si>
    <t>佐藤　佳穂</t>
    <rPh sb="0" eb="2">
      <t>サトウ</t>
    </rPh>
    <rPh sb="3" eb="4">
      <t>ヨシ</t>
    </rPh>
    <rPh sb="4" eb="5">
      <t>ホ</t>
    </rPh>
    <phoneticPr fontId="1"/>
  </si>
  <si>
    <t>岸田　鈴菜</t>
    <rPh sb="0" eb="2">
      <t>キシダ</t>
    </rPh>
    <rPh sb="3" eb="4">
      <t>スズ</t>
    </rPh>
    <rPh sb="4" eb="5">
      <t>ナ</t>
    </rPh>
    <phoneticPr fontId="1"/>
  </si>
  <si>
    <t>鳥北</t>
    <rPh sb="0" eb="1">
      <t>トリ</t>
    </rPh>
    <rPh sb="1" eb="2">
      <t>キタ</t>
    </rPh>
    <phoneticPr fontId="1"/>
  </si>
  <si>
    <t>太田　隆斗</t>
    <rPh sb="0" eb="2">
      <t>オオタ</t>
    </rPh>
    <rPh sb="3" eb="4">
      <t>リュウ</t>
    </rPh>
    <rPh sb="4" eb="5">
      <t>ト</t>
    </rPh>
    <phoneticPr fontId="1"/>
  </si>
  <si>
    <t>湊山</t>
    <rPh sb="0" eb="1">
      <t>ミナト</t>
    </rPh>
    <rPh sb="1" eb="2">
      <t>ヤマ</t>
    </rPh>
    <phoneticPr fontId="1"/>
  </si>
  <si>
    <t>寺本　凜音</t>
    <rPh sb="0" eb="2">
      <t>テラモト</t>
    </rPh>
    <rPh sb="3" eb="4">
      <t>リン</t>
    </rPh>
    <rPh sb="4" eb="5">
      <t>オト</t>
    </rPh>
    <phoneticPr fontId="1"/>
  </si>
  <si>
    <t>段違い平行棒</t>
    <rPh sb="0" eb="2">
      <t>ダンチガ</t>
    </rPh>
    <rPh sb="3" eb="6">
      <t>ヘイコウボウ</t>
    </rPh>
    <phoneticPr fontId="1"/>
  </si>
  <si>
    <t>本池　優衣</t>
    <rPh sb="0" eb="2">
      <t>モトイケ</t>
    </rPh>
    <rPh sb="3" eb="5">
      <t>ユイ</t>
    </rPh>
    <phoneticPr fontId="1"/>
  </si>
  <si>
    <t>永見千佳子</t>
    <rPh sb="0" eb="2">
      <t>ナガミ</t>
    </rPh>
    <rPh sb="2" eb="5">
      <t>チカコ</t>
    </rPh>
    <phoneticPr fontId="1"/>
  </si>
  <si>
    <t>海老名耶江</t>
    <rPh sb="0" eb="3">
      <t>エビナ</t>
    </rPh>
    <rPh sb="3" eb="4">
      <t>ヤ</t>
    </rPh>
    <rPh sb="4" eb="5">
      <t>エ</t>
    </rPh>
    <phoneticPr fontId="1"/>
  </si>
  <si>
    <t>林原</t>
    <rPh sb="0" eb="2">
      <t>ハヤシバラ</t>
    </rPh>
    <phoneticPr fontId="1"/>
  </si>
  <si>
    <t>熊谷　朋己</t>
    <rPh sb="0" eb="2">
      <t>クマガイ</t>
    </rPh>
    <rPh sb="3" eb="4">
      <t>トモ</t>
    </rPh>
    <rPh sb="4" eb="5">
      <t>オノレ</t>
    </rPh>
    <phoneticPr fontId="1"/>
  </si>
  <si>
    <t>門脇　智久</t>
    <rPh sb="0" eb="2">
      <t>カドワキ</t>
    </rPh>
    <rPh sb="3" eb="5">
      <t>トモヒサ</t>
    </rPh>
    <phoneticPr fontId="1"/>
  </si>
  <si>
    <t>ゆか</t>
    <phoneticPr fontId="1"/>
  </si>
  <si>
    <t>学校名</t>
    <rPh sb="0" eb="2">
      <t>ガッコウ</t>
    </rPh>
    <rPh sb="2" eb="3">
      <t>メイ</t>
    </rPh>
    <phoneticPr fontId="1"/>
  </si>
  <si>
    <t>男子</t>
    <rPh sb="0" eb="2">
      <t>ダンシ</t>
    </rPh>
    <phoneticPr fontId="1"/>
  </si>
  <si>
    <t>ゆか</t>
    <phoneticPr fontId="1"/>
  </si>
  <si>
    <t>女子</t>
    <rPh sb="0" eb="2">
      <t>ジョシ</t>
    </rPh>
    <phoneticPr fontId="1"/>
  </si>
  <si>
    <t>総合</t>
    <rPh sb="0" eb="2">
      <t>ソウゴウ</t>
    </rPh>
    <phoneticPr fontId="1"/>
  </si>
  <si>
    <t>鳥取市立湖東中学校</t>
    <rPh sb="0" eb="2">
      <t>トットリ</t>
    </rPh>
    <rPh sb="2" eb="4">
      <t>シリツ</t>
    </rPh>
    <rPh sb="4" eb="6">
      <t>コトウ</t>
    </rPh>
    <rPh sb="6" eb="9">
      <t>チュウガッコウ</t>
    </rPh>
    <phoneticPr fontId="1"/>
  </si>
  <si>
    <t>男子団体優勝</t>
    <rPh sb="0" eb="2">
      <t>ダンシ</t>
    </rPh>
    <rPh sb="2" eb="4">
      <t>ダンタイ</t>
    </rPh>
    <rPh sb="4" eb="6">
      <t>ユウショウ</t>
    </rPh>
    <phoneticPr fontId="1"/>
  </si>
  <si>
    <t>鳥取市立湖東</t>
    <rPh sb="0" eb="2">
      <t>トットリ</t>
    </rPh>
    <rPh sb="2" eb="4">
      <t>シリツ</t>
    </rPh>
    <rPh sb="4" eb="6">
      <t>コトウ</t>
    </rPh>
    <phoneticPr fontId="1"/>
  </si>
  <si>
    <t>小椋幸人</t>
    <rPh sb="0" eb="2">
      <t>オグラ</t>
    </rPh>
    <rPh sb="2" eb="3">
      <t>サチ</t>
    </rPh>
    <rPh sb="3" eb="4">
      <t>ヒト</t>
    </rPh>
    <phoneticPr fontId="1"/>
  </si>
  <si>
    <t>樫村　航大</t>
  </si>
  <si>
    <t>矢島啓太郎</t>
  </si>
  <si>
    <t>Ⅰ</t>
    <phoneticPr fontId="1"/>
  </si>
  <si>
    <t>境二</t>
    <rPh sb="0" eb="1">
      <t>サカイ</t>
    </rPh>
    <rPh sb="1" eb="2">
      <t>2</t>
    </rPh>
    <phoneticPr fontId="1"/>
  </si>
  <si>
    <t>山根</t>
    <rPh sb="0" eb="2">
      <t>ヤマネ</t>
    </rPh>
    <phoneticPr fontId="1"/>
  </si>
  <si>
    <t>Ⅰ</t>
    <phoneticPr fontId="1"/>
  </si>
  <si>
    <t>美保</t>
    <rPh sb="0" eb="2">
      <t>ミホ</t>
    </rPh>
    <phoneticPr fontId="1"/>
  </si>
  <si>
    <t>加藤</t>
    <rPh sb="0" eb="2">
      <t>カトウ</t>
    </rPh>
    <phoneticPr fontId="1"/>
  </si>
  <si>
    <t>福生</t>
    <rPh sb="0" eb="2">
      <t>フッサ</t>
    </rPh>
    <phoneticPr fontId="1"/>
  </si>
  <si>
    <t>角　　桜花</t>
    <rPh sb="0" eb="1">
      <t>カド</t>
    </rPh>
    <rPh sb="3" eb="4">
      <t>サクラ</t>
    </rPh>
    <rPh sb="4" eb="5">
      <t>ハナ</t>
    </rPh>
    <phoneticPr fontId="1"/>
  </si>
  <si>
    <t>長尾</t>
    <rPh sb="0" eb="2">
      <t>ナガオ</t>
    </rPh>
    <phoneticPr fontId="1"/>
  </si>
  <si>
    <t>永見</t>
    <rPh sb="0" eb="2">
      <t>ナガミ</t>
    </rPh>
    <phoneticPr fontId="1"/>
  </si>
  <si>
    <t>岸田　桜良</t>
    <rPh sb="0" eb="2">
      <t>キシダ</t>
    </rPh>
    <rPh sb="3" eb="4">
      <t>サクラ</t>
    </rPh>
    <rPh sb="4" eb="5">
      <t>ヨ</t>
    </rPh>
    <phoneticPr fontId="1"/>
  </si>
  <si>
    <t>湊山</t>
    <rPh sb="0" eb="2">
      <t>ミナトヤマ</t>
    </rPh>
    <phoneticPr fontId="1"/>
  </si>
  <si>
    <t>板倉　由芽</t>
    <rPh sb="0" eb="2">
      <t>イタクラ</t>
    </rPh>
    <rPh sb="3" eb="4">
      <t>ユ</t>
    </rPh>
    <rPh sb="4" eb="5">
      <t>メ</t>
    </rPh>
    <phoneticPr fontId="1"/>
  </si>
  <si>
    <t>国府</t>
    <rPh sb="0" eb="2">
      <t>コクフ</t>
    </rPh>
    <phoneticPr fontId="1"/>
  </si>
  <si>
    <t>濱部</t>
    <rPh sb="0" eb="2">
      <t>ハマベ</t>
    </rPh>
    <phoneticPr fontId="1"/>
  </si>
  <si>
    <t>山田　千晴</t>
    <rPh sb="0" eb="2">
      <t>ヤマダ</t>
    </rPh>
    <rPh sb="3" eb="5">
      <t>チハル</t>
    </rPh>
    <phoneticPr fontId="1"/>
  </si>
  <si>
    <t>八田　莉緒</t>
    <rPh sb="0" eb="2">
      <t>ハッタ</t>
    </rPh>
    <rPh sb="3" eb="4">
      <t>リ</t>
    </rPh>
    <rPh sb="4" eb="5">
      <t>オ</t>
    </rPh>
    <phoneticPr fontId="1"/>
  </si>
  <si>
    <t>２部</t>
    <rPh sb="1" eb="2">
      <t>ブ</t>
    </rPh>
    <phoneticPr fontId="1"/>
  </si>
  <si>
    <t>内田</t>
    <rPh sb="0" eb="2">
      <t>ウチダ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</si>
</sst>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00"/>
    <numFmt numFmtId="179" formatCode="0.000_);[Red]\(0.000\)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textRotation="180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177" fontId="0" fillId="0" borderId="24" xfId="0" applyNumberForma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 shrinkToFit="1"/>
    </xf>
    <xf numFmtId="177" fontId="0" fillId="0" borderId="2" xfId="0" applyNumberFormat="1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horizontal="center" vertical="center" shrinkToFit="1"/>
    </xf>
    <xf numFmtId="0" fontId="0" fillId="0" borderId="13" xfId="0" applyNumberFormat="1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177" fontId="0" fillId="0" borderId="3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4" xfId="0" applyNumberFormat="1" applyFill="1" applyBorder="1" applyAlignment="1">
      <alignment horizontal="center" vertical="center" shrinkToFit="1"/>
    </xf>
    <xf numFmtId="177" fontId="0" fillId="0" borderId="33" xfId="0" applyNumberFormat="1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/>
    <xf numFmtId="177" fontId="0" fillId="0" borderId="26" xfId="0" applyNumberFormat="1" applyFill="1" applyBorder="1" applyAlignment="1">
      <alignment horizontal="center" vertical="center" shrinkToFit="1"/>
    </xf>
    <xf numFmtId="177" fontId="0" fillId="0" borderId="5" xfId="0" applyNumberFormat="1" applyFill="1" applyBorder="1" applyAlignment="1">
      <alignment horizontal="center" vertical="center" shrinkToFit="1"/>
    </xf>
    <xf numFmtId="177" fontId="0" fillId="0" borderId="6" xfId="0" applyNumberFormat="1" applyFill="1" applyBorder="1" applyAlignment="1">
      <alignment horizontal="center" vertical="center" shrinkToFit="1"/>
    </xf>
    <xf numFmtId="0" fontId="0" fillId="0" borderId="14" xfId="0" applyNumberForma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/>
    <xf numFmtId="0" fontId="0" fillId="0" borderId="12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/>
    <xf numFmtId="0" fontId="0" fillId="0" borderId="11" xfId="0" applyNumberFormat="1" applyFill="1" applyBorder="1"/>
    <xf numFmtId="0" fontId="0" fillId="0" borderId="0" xfId="0" applyFill="1" applyBorder="1"/>
    <xf numFmtId="0" fontId="0" fillId="0" borderId="2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76" fontId="0" fillId="0" borderId="24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44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7" fontId="0" fillId="0" borderId="54" xfId="0" applyNumberFormat="1" applyFill="1" applyBorder="1" applyAlignment="1">
      <alignment horizontal="center" vertical="center" shrinkToFit="1"/>
    </xf>
    <xf numFmtId="0" fontId="0" fillId="0" borderId="19" xfId="0" applyFill="1" applyBorder="1"/>
    <xf numFmtId="0" fontId="0" fillId="0" borderId="24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177" fontId="0" fillId="0" borderId="42" xfId="0" applyNumberFormat="1" applyFill="1" applyBorder="1" applyAlignment="1">
      <alignment horizontal="center"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78" fontId="0" fillId="0" borderId="52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8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0" xfId="0" applyFont="1"/>
    <xf numFmtId="0" fontId="0" fillId="0" borderId="66" xfId="0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176" fontId="0" fillId="0" borderId="31" xfId="0" applyNumberFormat="1" applyFill="1" applyBorder="1" applyAlignment="1">
      <alignment horizontal="center" vertical="center"/>
    </xf>
    <xf numFmtId="177" fontId="0" fillId="0" borderId="72" xfId="0" applyNumberFormat="1" applyBorder="1" applyAlignment="1">
      <alignment horizontal="center" vertical="center" shrinkToFit="1"/>
    </xf>
    <xf numFmtId="0" fontId="0" fillId="0" borderId="73" xfId="0" applyFill="1" applyBorder="1" applyAlignment="1">
      <alignment horizontal="center" vertical="center"/>
    </xf>
    <xf numFmtId="176" fontId="0" fillId="0" borderId="72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vertical="center" textRotation="255"/>
    </xf>
    <xf numFmtId="0" fontId="0" fillId="0" borderId="36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0" xfId="0" applyNumberFormat="1" applyFill="1" applyBorder="1" applyAlignment="1">
      <alignment horizontal="center" vertical="center"/>
    </xf>
    <xf numFmtId="0" fontId="0" fillId="0" borderId="51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 textRotation="255"/>
    </xf>
    <xf numFmtId="0" fontId="0" fillId="0" borderId="0" xfId="0" applyAlignment="1">
      <alignment horizontal="left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79" fontId="0" fillId="0" borderId="23" xfId="0" applyNumberFormat="1" applyFill="1" applyBorder="1" applyAlignment="1">
      <alignment horizontal="center" vertical="center" shrinkToFit="1"/>
    </xf>
    <xf numFmtId="0" fontId="0" fillId="4" borderId="4" xfId="0" applyNumberFormat="1" applyFill="1" applyBorder="1" applyAlignment="1">
      <alignment horizontal="center" vertical="center" shrinkToFit="1"/>
    </xf>
    <xf numFmtId="0" fontId="0" fillId="4" borderId="3" xfId="0" applyNumberFormat="1" applyFill="1" applyBorder="1" applyAlignment="1">
      <alignment horizontal="center" vertical="center" shrinkToFit="1"/>
    </xf>
    <xf numFmtId="0" fontId="0" fillId="4" borderId="12" xfId="0" applyNumberFormat="1" applyFill="1" applyBorder="1" applyAlignment="1">
      <alignment horizontal="center" vertical="center" shrinkToFit="1"/>
    </xf>
    <xf numFmtId="0" fontId="0" fillId="4" borderId="13" xfId="0" applyNumberFormat="1" applyFill="1" applyBorder="1" applyAlignment="1">
      <alignment horizontal="center" vertical="center" shrinkToFit="1"/>
    </xf>
    <xf numFmtId="0" fontId="0" fillId="4" borderId="4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9" fontId="0" fillId="0" borderId="5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horizontal="center" vertical="center" shrinkToFit="1"/>
    </xf>
    <xf numFmtId="179" fontId="0" fillId="0" borderId="2" xfId="0" applyNumberFormat="1" applyFill="1" applyBorder="1" applyAlignment="1">
      <alignment horizontal="center" vertical="center" shrinkToFit="1"/>
    </xf>
    <xf numFmtId="179" fontId="0" fillId="0" borderId="33" xfId="0" applyNumberFormat="1" applyFill="1" applyBorder="1" applyAlignment="1">
      <alignment horizontal="center" vertical="center" shrinkToFit="1"/>
    </xf>
    <xf numFmtId="179" fontId="0" fillId="0" borderId="1" xfId="0" applyNumberFormat="1" applyFill="1" applyBorder="1" applyAlignment="1">
      <alignment horizontal="center" vertical="center" shrinkToFit="1"/>
    </xf>
    <xf numFmtId="179" fontId="0" fillId="0" borderId="25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85" zoomScaleNormal="80" zoomScaleSheetLayoutView="85" workbookViewId="0">
      <selection activeCell="U7" sqref="U7"/>
    </sheetView>
  </sheetViews>
  <sheetFormatPr defaultRowHeight="12.75" x14ac:dyDescent="0.25"/>
  <cols>
    <col min="1" max="1" width="1" customWidth="1"/>
    <col min="2" max="3" width="3.3984375" customWidth="1"/>
    <col min="4" max="5" width="5.1328125" customWidth="1"/>
    <col min="6" max="6" width="11.86328125" customWidth="1"/>
    <col min="7" max="7" width="3.86328125" customWidth="1"/>
    <col min="8" max="10" width="6" customWidth="1"/>
    <col min="11" max="11" width="3.73046875" customWidth="1"/>
    <col min="12" max="14" width="6" customWidth="1"/>
    <col min="15" max="15" width="3.73046875" customWidth="1"/>
    <col min="16" max="18" width="6" customWidth="1"/>
    <col min="19" max="19" width="3.73046875" customWidth="1"/>
    <col min="20" max="22" width="6" customWidth="1"/>
    <col min="23" max="23" width="3.73046875" customWidth="1"/>
    <col min="24" max="26" width="6" customWidth="1"/>
    <col min="27" max="27" width="3.73046875" customWidth="1"/>
    <col min="28" max="30" width="6" customWidth="1"/>
    <col min="31" max="31" width="3.73046875" customWidth="1"/>
    <col min="32" max="32" width="0.86328125" customWidth="1"/>
  </cols>
  <sheetData>
    <row r="1" spans="1:31" ht="13.15" thickBot="1" x14ac:dyDescent="0.3">
      <c r="B1" t="s">
        <v>0</v>
      </c>
    </row>
    <row r="2" spans="1:31" ht="15" customHeight="1" x14ac:dyDescent="0.25">
      <c r="B2" s="204" t="s">
        <v>1</v>
      </c>
      <c r="C2" s="175" t="s">
        <v>2</v>
      </c>
      <c r="D2" s="175" t="s">
        <v>19</v>
      </c>
      <c r="E2" s="190" t="s">
        <v>20</v>
      </c>
      <c r="F2" s="190" t="s">
        <v>13</v>
      </c>
      <c r="G2" s="208" t="s">
        <v>14</v>
      </c>
      <c r="H2" s="193" t="s">
        <v>8</v>
      </c>
      <c r="I2" s="192"/>
      <c r="J2" s="192"/>
      <c r="K2" s="194"/>
      <c r="L2" s="192" t="s">
        <v>3</v>
      </c>
      <c r="M2" s="192"/>
      <c r="N2" s="192"/>
      <c r="O2" s="192"/>
      <c r="P2" s="193" t="s">
        <v>11</v>
      </c>
      <c r="Q2" s="192"/>
      <c r="R2" s="192"/>
      <c r="S2" s="194"/>
      <c r="T2" s="192" t="s">
        <v>10</v>
      </c>
      <c r="U2" s="192"/>
      <c r="V2" s="192"/>
      <c r="W2" s="192"/>
      <c r="X2" s="193" t="s">
        <v>9</v>
      </c>
      <c r="Y2" s="192"/>
      <c r="Z2" s="192"/>
      <c r="AA2" s="194"/>
      <c r="AB2" s="195" t="s">
        <v>12</v>
      </c>
      <c r="AC2" s="196"/>
      <c r="AD2" s="196"/>
      <c r="AE2" s="197"/>
    </row>
    <row r="3" spans="1:31" ht="15" customHeight="1" thickBot="1" x14ac:dyDescent="0.3">
      <c r="B3" s="205"/>
      <c r="C3" s="176"/>
      <c r="D3" s="206"/>
      <c r="E3" s="201"/>
      <c r="F3" s="207"/>
      <c r="G3" s="209"/>
      <c r="H3" s="31" t="s">
        <v>4</v>
      </c>
      <c r="I3" s="18" t="s">
        <v>5</v>
      </c>
      <c r="J3" s="18" t="s">
        <v>6</v>
      </c>
      <c r="K3" s="20" t="s">
        <v>21</v>
      </c>
      <c r="L3" s="30" t="s">
        <v>4</v>
      </c>
      <c r="M3" s="18" t="s">
        <v>5</v>
      </c>
      <c r="N3" s="18" t="s">
        <v>6</v>
      </c>
      <c r="O3" s="19" t="s">
        <v>21</v>
      </c>
      <c r="P3" s="31" t="s">
        <v>4</v>
      </c>
      <c r="Q3" s="18" t="s">
        <v>5</v>
      </c>
      <c r="R3" s="18" t="s">
        <v>6</v>
      </c>
      <c r="S3" s="20" t="s">
        <v>21</v>
      </c>
      <c r="T3" s="30" t="s">
        <v>4</v>
      </c>
      <c r="U3" s="18" t="s">
        <v>5</v>
      </c>
      <c r="V3" s="18" t="s">
        <v>6</v>
      </c>
      <c r="W3" s="19" t="s">
        <v>21</v>
      </c>
      <c r="X3" s="33" t="s">
        <v>4</v>
      </c>
      <c r="Y3" s="12" t="s">
        <v>5</v>
      </c>
      <c r="Z3" s="18" t="s">
        <v>6</v>
      </c>
      <c r="AA3" s="20" t="s">
        <v>21</v>
      </c>
      <c r="AB3" s="31" t="s">
        <v>4</v>
      </c>
      <c r="AC3" s="18" t="s">
        <v>5</v>
      </c>
      <c r="AD3" s="19" t="s">
        <v>6</v>
      </c>
      <c r="AE3" s="20" t="s">
        <v>21</v>
      </c>
    </row>
    <row r="4" spans="1:31" ht="27" customHeight="1" x14ac:dyDescent="0.25">
      <c r="B4" s="179" t="s">
        <v>58</v>
      </c>
      <c r="C4" s="182">
        <v>1</v>
      </c>
      <c r="D4" s="177" t="s">
        <v>51</v>
      </c>
      <c r="E4" s="177" t="s">
        <v>52</v>
      </c>
      <c r="F4" s="1" t="s">
        <v>53</v>
      </c>
      <c r="G4" s="1">
        <v>3</v>
      </c>
      <c r="H4" s="38">
        <v>6.95</v>
      </c>
      <c r="I4" s="39">
        <v>7</v>
      </c>
      <c r="J4" s="39">
        <f>SUM(H4:I4)</f>
        <v>13.95</v>
      </c>
      <c r="K4" s="40">
        <f>RANK(J4,$J$4:$J$25,0)</f>
        <v>5</v>
      </c>
      <c r="L4" s="239">
        <v>7.7249999999999996</v>
      </c>
      <c r="M4" s="39">
        <v>8.1999999999999993</v>
      </c>
      <c r="N4" s="39">
        <f>SUM(L4:M4)</f>
        <v>15.924999999999999</v>
      </c>
      <c r="O4" s="41">
        <f>RANK(N4,$N$4:$N$25)</f>
        <v>6</v>
      </c>
      <c r="P4" s="38">
        <v>3.25</v>
      </c>
      <c r="Q4" s="39">
        <v>6.15</v>
      </c>
      <c r="R4" s="39">
        <f>SUM(P4:Q4)</f>
        <v>9.4</v>
      </c>
      <c r="S4" s="40">
        <f>RANK(R4,$R$4:$R$25,0)</f>
        <v>6</v>
      </c>
      <c r="T4" s="248">
        <f t="shared" ref="T4:V6" si="0">SUM(H4,L4,P4)</f>
        <v>17.925000000000001</v>
      </c>
      <c r="U4" s="249">
        <f t="shared" si="0"/>
        <v>21.35</v>
      </c>
      <c r="V4" s="249">
        <f t="shared" si="0"/>
        <v>39.274999999999999</v>
      </c>
      <c r="W4" s="198">
        <v>1</v>
      </c>
      <c r="X4" s="125">
        <f t="shared" ref="X4:Z6" si="1">SUM(H4,L4,P4,AB4)</f>
        <v>21.375</v>
      </c>
      <c r="Y4" s="126">
        <f t="shared" si="1"/>
        <v>25.35</v>
      </c>
      <c r="Z4" s="39">
        <f t="shared" si="1"/>
        <v>46.725000000000001</v>
      </c>
      <c r="AA4" s="44">
        <f>RANK(Z4,$Z$4:$Z$25,0)</f>
        <v>6</v>
      </c>
      <c r="AB4" s="38">
        <v>3.45</v>
      </c>
      <c r="AC4" s="39">
        <v>4</v>
      </c>
      <c r="AD4" s="45">
        <f>SUM(AB4:AC4)</f>
        <v>7.45</v>
      </c>
      <c r="AE4" s="44">
        <f>RANK(AD4,$AD$4:$AD$25,0)</f>
        <v>6</v>
      </c>
    </row>
    <row r="5" spans="1:31" ht="27" customHeight="1" x14ac:dyDescent="0.25">
      <c r="B5" s="180"/>
      <c r="C5" s="177"/>
      <c r="D5" s="177"/>
      <c r="E5" s="177"/>
      <c r="F5" s="1" t="s">
        <v>33</v>
      </c>
      <c r="G5" s="1">
        <v>3</v>
      </c>
      <c r="H5" s="46">
        <v>7.65</v>
      </c>
      <c r="I5" s="47">
        <v>8.4</v>
      </c>
      <c r="J5" s="47">
        <f>SUM(H5:I5)</f>
        <v>16.05</v>
      </c>
      <c r="K5" s="48">
        <f>RANK(J5,$J$4:$J$25,0)</f>
        <v>4</v>
      </c>
      <c r="L5" s="46">
        <v>8.6999999999999993</v>
      </c>
      <c r="M5" s="47">
        <v>8.35</v>
      </c>
      <c r="N5" s="47">
        <f>SUM(L5:M5)</f>
        <v>17.049999999999997</v>
      </c>
      <c r="O5" s="49">
        <f>RANK(N5,$N$4:$N$25)</f>
        <v>5</v>
      </c>
      <c r="P5" s="46">
        <v>6.95</v>
      </c>
      <c r="Q5" s="47">
        <v>6.45</v>
      </c>
      <c r="R5" s="47">
        <f>SUM(P5:Q5)</f>
        <v>13.4</v>
      </c>
      <c r="S5" s="48">
        <f>RANK(R5,$R$4:$R$25,0)</f>
        <v>4</v>
      </c>
      <c r="T5" s="250">
        <f t="shared" si="0"/>
        <v>23.3</v>
      </c>
      <c r="U5" s="251">
        <f t="shared" si="0"/>
        <v>23.2</v>
      </c>
      <c r="V5" s="251">
        <f t="shared" si="0"/>
        <v>46.499999999999993</v>
      </c>
      <c r="W5" s="199"/>
      <c r="X5" s="46">
        <f t="shared" si="1"/>
        <v>30.200000000000003</v>
      </c>
      <c r="Y5" s="47">
        <f t="shared" si="1"/>
        <v>29.85</v>
      </c>
      <c r="Z5" s="47">
        <f t="shared" si="1"/>
        <v>60.05</v>
      </c>
      <c r="AA5" s="51">
        <f>RANK(Z5,$Z$4:$Z$25,0)</f>
        <v>4</v>
      </c>
      <c r="AB5" s="46">
        <v>6.9</v>
      </c>
      <c r="AC5" s="47">
        <v>6.65</v>
      </c>
      <c r="AD5" s="52">
        <f>SUM(AB5:AC5)</f>
        <v>13.55</v>
      </c>
      <c r="AE5" s="51">
        <f>RANK(AD5,$AD$4:$AD$25,0)</f>
        <v>4</v>
      </c>
    </row>
    <row r="6" spans="1:31" ht="27" customHeight="1" x14ac:dyDescent="0.25">
      <c r="B6" s="180"/>
      <c r="C6" s="177"/>
      <c r="D6" s="177"/>
      <c r="E6" s="177"/>
      <c r="F6" s="1" t="s">
        <v>54</v>
      </c>
      <c r="G6" s="1">
        <v>3</v>
      </c>
      <c r="H6" s="46">
        <v>8.6</v>
      </c>
      <c r="I6" s="47">
        <v>8.6</v>
      </c>
      <c r="J6" s="47">
        <f>SUM(H6:I6)</f>
        <v>17.2</v>
      </c>
      <c r="K6" s="240">
        <f>RANK(J6,$J$4:$J$25,0)</f>
        <v>1</v>
      </c>
      <c r="L6" s="46">
        <v>9.1</v>
      </c>
      <c r="M6" s="47">
        <v>8.9</v>
      </c>
      <c r="N6" s="47">
        <f>SUM(L6:M6)</f>
        <v>18</v>
      </c>
      <c r="O6" s="242">
        <f>RANK(N6,$N$4:$N$25)</f>
        <v>2</v>
      </c>
      <c r="P6" s="46">
        <v>7.4</v>
      </c>
      <c r="Q6" s="47">
        <v>8.1999999999999993</v>
      </c>
      <c r="R6" s="47">
        <f>SUM(P6:Q6)</f>
        <v>15.6</v>
      </c>
      <c r="S6" s="240">
        <f>RANK(R6,$R$4:$R$25,0)</f>
        <v>1</v>
      </c>
      <c r="T6" s="250">
        <f t="shared" si="0"/>
        <v>25.1</v>
      </c>
      <c r="U6" s="251">
        <f t="shared" si="0"/>
        <v>25.7</v>
      </c>
      <c r="V6" s="251">
        <f t="shared" si="0"/>
        <v>50.800000000000004</v>
      </c>
      <c r="W6" s="199"/>
      <c r="X6" s="46">
        <f t="shared" si="1"/>
        <v>33.35</v>
      </c>
      <c r="Y6" s="47">
        <f t="shared" si="1"/>
        <v>31.7</v>
      </c>
      <c r="Z6" s="47">
        <f t="shared" si="1"/>
        <v>65.050000000000011</v>
      </c>
      <c r="AA6" s="51">
        <f>RANK(Z6,$Z$4:$Z$25,0)</f>
        <v>1</v>
      </c>
      <c r="AB6" s="46">
        <v>8.25</v>
      </c>
      <c r="AC6" s="47">
        <v>6</v>
      </c>
      <c r="AD6" s="52">
        <f>SUM(AB6:AC6)</f>
        <v>14.25</v>
      </c>
      <c r="AE6" s="244">
        <f>RANK(AD6,$AD$4:$AD$25,0)</f>
        <v>2</v>
      </c>
    </row>
    <row r="7" spans="1:31" ht="27" customHeight="1" x14ac:dyDescent="0.25">
      <c r="B7" s="180"/>
      <c r="C7" s="177"/>
      <c r="D7" s="177"/>
      <c r="E7" s="177"/>
      <c r="F7" s="1"/>
      <c r="G7" s="1"/>
      <c r="H7" s="46"/>
      <c r="I7" s="47"/>
      <c r="J7" s="47"/>
      <c r="K7" s="53"/>
      <c r="L7" s="54"/>
      <c r="M7" s="47"/>
      <c r="N7" s="47"/>
      <c r="O7" s="49"/>
      <c r="P7" s="46"/>
      <c r="Q7" s="47"/>
      <c r="R7" s="47"/>
      <c r="S7" s="53"/>
      <c r="T7" s="250"/>
      <c r="U7" s="251"/>
      <c r="V7" s="251"/>
      <c r="W7" s="200"/>
      <c r="X7" s="122"/>
      <c r="Y7" s="111"/>
      <c r="Z7" s="111"/>
      <c r="AA7" s="58"/>
      <c r="AB7" s="57"/>
      <c r="AC7" s="56"/>
      <c r="AD7" s="59"/>
      <c r="AE7" s="60"/>
    </row>
    <row r="8" spans="1:31" ht="27" customHeight="1" thickBot="1" x14ac:dyDescent="0.3">
      <c r="B8" s="181"/>
      <c r="C8" s="178"/>
      <c r="D8" s="178"/>
      <c r="E8" s="178"/>
      <c r="F8" s="202" t="s">
        <v>15</v>
      </c>
      <c r="G8" s="203"/>
      <c r="H8" s="120"/>
      <c r="I8" s="62"/>
      <c r="J8" s="98"/>
      <c r="K8" s="63"/>
      <c r="L8" s="98"/>
      <c r="M8" s="62"/>
      <c r="N8" s="62"/>
      <c r="O8" s="64"/>
      <c r="P8" s="61"/>
      <c r="Q8" s="62"/>
      <c r="R8" s="62"/>
      <c r="S8" s="63"/>
      <c r="T8" s="252">
        <f>SUM(T4:T6)</f>
        <v>66.325000000000003</v>
      </c>
      <c r="U8" s="247">
        <f>SUM(U4:U6)</f>
        <v>70.25</v>
      </c>
      <c r="V8" s="247">
        <f>SUM(V4:V6)</f>
        <v>136.57499999999999</v>
      </c>
      <c r="W8" s="27"/>
      <c r="X8" s="123"/>
      <c r="Y8" s="124"/>
      <c r="Z8" s="124"/>
      <c r="AA8" s="69"/>
      <c r="AB8" s="67"/>
      <c r="AC8" s="68"/>
      <c r="AD8" s="70"/>
      <c r="AE8" s="121"/>
    </row>
    <row r="9" spans="1:31" ht="27" hidden="1" customHeight="1" x14ac:dyDescent="0.25">
      <c r="B9" s="183"/>
      <c r="C9" s="186"/>
      <c r="D9" s="186"/>
      <c r="E9" s="186"/>
      <c r="F9" s="2"/>
      <c r="G9" s="21"/>
      <c r="H9" s="71"/>
      <c r="I9" s="72"/>
      <c r="J9" s="72"/>
      <c r="K9" s="35"/>
      <c r="L9" s="73"/>
      <c r="M9" s="72"/>
      <c r="N9" s="72"/>
      <c r="O9" s="74"/>
      <c r="P9" s="71"/>
      <c r="Q9" s="161"/>
      <c r="R9" s="161"/>
      <c r="S9" s="35"/>
      <c r="T9" s="73"/>
      <c r="U9" s="72"/>
      <c r="V9" s="72"/>
      <c r="W9" s="212"/>
      <c r="X9" s="71"/>
      <c r="Y9" s="72"/>
      <c r="Z9" s="72"/>
      <c r="AA9" s="35"/>
      <c r="AB9" s="71"/>
      <c r="AC9" s="72"/>
      <c r="AD9" s="75"/>
      <c r="AE9" s="76"/>
    </row>
    <row r="10" spans="1:31" ht="27" hidden="1" customHeight="1" x14ac:dyDescent="0.25">
      <c r="B10" s="184"/>
      <c r="C10" s="187"/>
      <c r="D10" s="187"/>
      <c r="E10" s="187"/>
      <c r="F10" s="1"/>
      <c r="G10" s="9"/>
      <c r="H10" s="57"/>
      <c r="I10" s="56"/>
      <c r="J10" s="56"/>
      <c r="K10" s="58"/>
      <c r="L10" s="55"/>
      <c r="M10" s="56"/>
      <c r="N10" s="56"/>
      <c r="O10" s="77"/>
      <c r="P10" s="57"/>
      <c r="Q10" s="56"/>
      <c r="R10" s="56"/>
      <c r="S10" s="58"/>
      <c r="T10" s="55"/>
      <c r="U10" s="56"/>
      <c r="V10" s="56"/>
      <c r="W10" s="213"/>
      <c r="X10" s="57"/>
      <c r="Y10" s="56"/>
      <c r="Z10" s="56"/>
      <c r="AA10" s="58"/>
      <c r="AB10" s="57"/>
      <c r="AC10" s="56"/>
      <c r="AD10" s="59"/>
      <c r="AE10" s="60"/>
    </row>
    <row r="11" spans="1:31" ht="27" hidden="1" customHeight="1" x14ac:dyDescent="0.25">
      <c r="B11" s="184"/>
      <c r="C11" s="187"/>
      <c r="D11" s="187"/>
      <c r="E11" s="187"/>
      <c r="F11" s="1"/>
      <c r="G11" s="9"/>
      <c r="H11" s="57"/>
      <c r="I11" s="56"/>
      <c r="J11" s="56"/>
      <c r="K11" s="58"/>
      <c r="L11" s="55"/>
      <c r="M11" s="56"/>
      <c r="N11" s="56"/>
      <c r="O11" s="77"/>
      <c r="P11" s="57"/>
      <c r="Q11" s="56"/>
      <c r="R11" s="56"/>
      <c r="S11" s="58"/>
      <c r="T11" s="55"/>
      <c r="U11" s="56"/>
      <c r="V11" s="56"/>
      <c r="W11" s="213"/>
      <c r="X11" s="57"/>
      <c r="Y11" s="56"/>
      <c r="Z11" s="56"/>
      <c r="AA11" s="58"/>
      <c r="AB11" s="57"/>
      <c r="AC11" s="56"/>
      <c r="AD11" s="59"/>
      <c r="AE11" s="60"/>
    </row>
    <row r="12" spans="1:31" ht="27" hidden="1" customHeight="1" x14ac:dyDescent="0.25">
      <c r="B12" s="184"/>
      <c r="C12" s="187"/>
      <c r="D12" s="187"/>
      <c r="E12" s="187"/>
      <c r="F12" s="1"/>
      <c r="G12" s="9"/>
      <c r="H12" s="57"/>
      <c r="I12" s="56"/>
      <c r="J12" s="56"/>
      <c r="K12" s="58"/>
      <c r="L12" s="55"/>
      <c r="M12" s="56"/>
      <c r="N12" s="56"/>
      <c r="O12" s="77"/>
      <c r="P12" s="57"/>
      <c r="Q12" s="56"/>
      <c r="R12" s="56"/>
      <c r="S12" s="58"/>
      <c r="T12" s="55"/>
      <c r="U12" s="56"/>
      <c r="V12" s="56"/>
      <c r="W12" s="214"/>
      <c r="X12" s="57"/>
      <c r="Y12" s="56"/>
      <c r="Z12" s="56"/>
      <c r="AA12" s="58"/>
      <c r="AB12" s="57"/>
      <c r="AC12" s="56"/>
      <c r="AD12" s="59"/>
      <c r="AE12" s="60"/>
    </row>
    <row r="13" spans="1:31" ht="27" hidden="1" customHeight="1" thickBot="1" x14ac:dyDescent="0.3">
      <c r="A13" s="16"/>
      <c r="B13" s="185"/>
      <c r="C13" s="215"/>
      <c r="D13" s="215"/>
      <c r="E13" s="215"/>
      <c r="F13" s="210" t="s">
        <v>15</v>
      </c>
      <c r="G13" s="211"/>
      <c r="H13" s="78"/>
      <c r="I13" s="22"/>
      <c r="J13" s="22"/>
      <c r="K13" s="79"/>
      <c r="L13" s="65"/>
      <c r="M13" s="22"/>
      <c r="N13" s="22"/>
      <c r="O13" s="80"/>
      <c r="P13" s="78"/>
      <c r="Q13" s="22"/>
      <c r="R13" s="22"/>
      <c r="S13" s="79"/>
      <c r="T13" s="65"/>
      <c r="U13" s="22"/>
      <c r="V13" s="22"/>
      <c r="W13" s="27"/>
      <c r="X13" s="67"/>
      <c r="Y13" s="68"/>
      <c r="Z13" s="68"/>
      <c r="AA13" s="69"/>
      <c r="AB13" s="67"/>
      <c r="AC13" s="68"/>
      <c r="AD13" s="70"/>
      <c r="AE13" s="121"/>
    </row>
    <row r="14" spans="1:31" ht="12.75" customHeight="1" x14ac:dyDescent="0.25">
      <c r="A14" s="5"/>
      <c r="B14" s="23"/>
      <c r="C14" s="23"/>
      <c r="D14" s="23"/>
      <c r="E14" s="11"/>
      <c r="F14" s="11"/>
      <c r="G14" s="11"/>
      <c r="H14" s="36"/>
      <c r="I14" s="36"/>
      <c r="J14" s="36"/>
      <c r="K14" s="36"/>
      <c r="L14" s="36"/>
      <c r="M14" s="36"/>
      <c r="N14" s="36"/>
      <c r="O14" s="81"/>
      <c r="P14" s="160"/>
      <c r="Q14" s="160"/>
      <c r="R14" s="160"/>
      <c r="S14" s="160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82"/>
    </row>
    <row r="15" spans="1:31" ht="13.15" thickBot="1" x14ac:dyDescent="0.3">
      <c r="B15" t="s">
        <v>16</v>
      </c>
      <c r="D15" s="8"/>
      <c r="E15" s="8"/>
      <c r="F15" s="8"/>
      <c r="G15" s="8"/>
      <c r="H15" s="83"/>
      <c r="I15" s="83"/>
      <c r="J15" s="83"/>
      <c r="K15" s="83"/>
      <c r="L15" s="83"/>
      <c r="M15" s="83"/>
      <c r="N15" s="83"/>
      <c r="O15" s="84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5"/>
      <c r="AC15" s="85"/>
      <c r="AD15" s="85"/>
      <c r="AE15" s="82"/>
    </row>
    <row r="16" spans="1:31" ht="16.5" customHeight="1" x14ac:dyDescent="0.25">
      <c r="B16" s="188" t="s">
        <v>1</v>
      </c>
      <c r="C16" s="190" t="s">
        <v>2</v>
      </c>
      <c r="D16" s="175" t="s">
        <v>19</v>
      </c>
      <c r="E16" s="175" t="s">
        <v>20</v>
      </c>
      <c r="F16" s="175" t="s">
        <v>13</v>
      </c>
      <c r="G16" s="171" t="s">
        <v>14</v>
      </c>
      <c r="H16" s="168" t="s">
        <v>43</v>
      </c>
      <c r="I16" s="169"/>
      <c r="J16" s="169"/>
      <c r="K16" s="170"/>
      <c r="L16" s="168" t="s">
        <v>3</v>
      </c>
      <c r="M16" s="169"/>
      <c r="N16" s="169"/>
      <c r="O16" s="170"/>
      <c r="P16" s="168" t="s">
        <v>11</v>
      </c>
      <c r="Q16" s="169"/>
      <c r="R16" s="169"/>
      <c r="S16" s="170"/>
      <c r="T16" s="168" t="s">
        <v>10</v>
      </c>
      <c r="U16" s="169"/>
      <c r="V16" s="169"/>
      <c r="W16" s="170"/>
      <c r="X16" s="168" t="s">
        <v>9</v>
      </c>
      <c r="Y16" s="169"/>
      <c r="Z16" s="169"/>
      <c r="AA16" s="170"/>
      <c r="AB16" s="168" t="s">
        <v>12</v>
      </c>
      <c r="AC16" s="169"/>
      <c r="AD16" s="169"/>
      <c r="AE16" s="170"/>
    </row>
    <row r="17" spans="2:31" ht="16.5" customHeight="1" thickBot="1" x14ac:dyDescent="0.3">
      <c r="B17" s="189"/>
      <c r="C17" s="191"/>
      <c r="D17" s="176"/>
      <c r="E17" s="176"/>
      <c r="F17" s="176"/>
      <c r="G17" s="172"/>
      <c r="H17" s="102" t="s">
        <v>4</v>
      </c>
      <c r="I17" s="113" t="s">
        <v>5</v>
      </c>
      <c r="J17" s="113" t="s">
        <v>6</v>
      </c>
      <c r="K17" s="103" t="s">
        <v>21</v>
      </c>
      <c r="L17" s="104" t="s">
        <v>4</v>
      </c>
      <c r="M17" s="113" t="s">
        <v>5</v>
      </c>
      <c r="N17" s="113" t="s">
        <v>6</v>
      </c>
      <c r="O17" s="127" t="s">
        <v>21</v>
      </c>
      <c r="P17" s="102" t="s">
        <v>4</v>
      </c>
      <c r="Q17" s="113" t="s">
        <v>5</v>
      </c>
      <c r="R17" s="113" t="s">
        <v>6</v>
      </c>
      <c r="S17" s="103" t="s">
        <v>21</v>
      </c>
      <c r="T17" s="104" t="s">
        <v>4</v>
      </c>
      <c r="U17" s="113" t="s">
        <v>5</v>
      </c>
      <c r="V17" s="113" t="s">
        <v>6</v>
      </c>
      <c r="W17" s="105" t="s">
        <v>21</v>
      </c>
      <c r="X17" s="106" t="s">
        <v>4</v>
      </c>
      <c r="Y17" s="112" t="s">
        <v>5</v>
      </c>
      <c r="Z17" s="112" t="s">
        <v>6</v>
      </c>
      <c r="AA17" s="107" t="s">
        <v>21</v>
      </c>
      <c r="AB17" s="102" t="s">
        <v>4</v>
      </c>
      <c r="AC17" s="113" t="s">
        <v>5</v>
      </c>
      <c r="AD17" s="105" t="s">
        <v>6</v>
      </c>
      <c r="AE17" s="103" t="s">
        <v>21</v>
      </c>
    </row>
    <row r="18" spans="2:31" ht="27" customHeight="1" x14ac:dyDescent="0.25">
      <c r="B18" s="183" t="s">
        <v>55</v>
      </c>
      <c r="C18" s="186">
        <v>2</v>
      </c>
      <c r="D18" s="150" t="s">
        <v>56</v>
      </c>
      <c r="E18" s="150" t="s">
        <v>57</v>
      </c>
      <c r="F18" s="150" t="s">
        <v>42</v>
      </c>
      <c r="G18" s="150">
        <v>2</v>
      </c>
      <c r="H18" s="38">
        <v>7.85</v>
      </c>
      <c r="I18" s="39">
        <v>8.75</v>
      </c>
      <c r="J18" s="39">
        <f>SUM(H18:I18)</f>
        <v>16.600000000000001</v>
      </c>
      <c r="K18" s="241">
        <f t="shared" ref="K18:K20" si="2">RANK(J18,$J$4:$J$25,0)</f>
        <v>3</v>
      </c>
      <c r="L18" s="109">
        <v>9.5500000000000007</v>
      </c>
      <c r="M18" s="39">
        <v>8.75</v>
      </c>
      <c r="N18" s="39">
        <f>SUM(L18:M18)</f>
        <v>18.3</v>
      </c>
      <c r="O18" s="243">
        <f t="shared" ref="O18:O20" si="3">RANK(N18,$N$4:$N$25)</f>
        <v>1</v>
      </c>
      <c r="P18" s="38">
        <v>5.8</v>
      </c>
      <c r="Q18" s="39">
        <v>7.9</v>
      </c>
      <c r="R18" s="39">
        <f>SUM(P18:Q18)</f>
        <v>13.7</v>
      </c>
      <c r="S18" s="241">
        <f t="shared" ref="S18:S20" si="4">RANK(R18,$R$4:$R$25,0)</f>
        <v>2</v>
      </c>
      <c r="T18" s="87"/>
      <c r="U18" s="88"/>
      <c r="V18" s="88"/>
      <c r="W18" s="89"/>
      <c r="X18" s="125">
        <f>SUM(H18,L18,P18,AB18)</f>
        <v>29.799999999999997</v>
      </c>
      <c r="Y18" s="126">
        <f>SUM(I18,M18,Q18,AC18)</f>
        <v>33.549999999999997</v>
      </c>
      <c r="Z18" s="126">
        <f>SUM(J18,N18,R18,AD18)</f>
        <v>63.350000000000009</v>
      </c>
      <c r="AA18" s="90">
        <f t="shared" ref="AA18:AA20" si="5">RANK(Z18,$Z$4:$Z$25,0)</f>
        <v>2</v>
      </c>
      <c r="AB18" s="109">
        <v>6.6</v>
      </c>
      <c r="AC18" s="39">
        <v>8.15</v>
      </c>
      <c r="AD18" s="39">
        <f>SUM(AB18:AC18)</f>
        <v>14.75</v>
      </c>
      <c r="AE18" s="245">
        <f t="shared" ref="AE18:AE20" si="6">RANK(AD18,$AD$4:$AD$25,0)</f>
        <v>1</v>
      </c>
    </row>
    <row r="19" spans="2:31" ht="27" customHeight="1" x14ac:dyDescent="0.25">
      <c r="B19" s="184"/>
      <c r="C19" s="187"/>
      <c r="D19" s="1" t="s">
        <v>56</v>
      </c>
      <c r="E19" s="1" t="s">
        <v>57</v>
      </c>
      <c r="F19" s="1" t="s">
        <v>41</v>
      </c>
      <c r="G19" s="1">
        <v>2</v>
      </c>
      <c r="H19" s="46">
        <v>8.5500000000000007</v>
      </c>
      <c r="I19" s="47">
        <v>8.4</v>
      </c>
      <c r="J19" s="47">
        <f t="shared" ref="J19:J20" si="7">SUM(H19:I19)</f>
        <v>16.950000000000003</v>
      </c>
      <c r="K19" s="240">
        <f t="shared" si="2"/>
        <v>2</v>
      </c>
      <c r="L19" s="54">
        <v>9.3000000000000007</v>
      </c>
      <c r="M19" s="47">
        <v>7.95</v>
      </c>
      <c r="N19" s="47">
        <f t="shared" ref="N19:N20" si="8">SUM(L19:M19)</f>
        <v>17.25</v>
      </c>
      <c r="O19" s="49">
        <f t="shared" si="3"/>
        <v>4</v>
      </c>
      <c r="P19" s="46">
        <v>5.45</v>
      </c>
      <c r="Q19" s="47">
        <v>8.25</v>
      </c>
      <c r="R19" s="47">
        <f t="shared" ref="R19:R20" si="9">SUM(P19:Q19)</f>
        <v>13.7</v>
      </c>
      <c r="S19" s="240">
        <f t="shared" si="4"/>
        <v>2</v>
      </c>
      <c r="T19" s="91"/>
      <c r="U19" s="92"/>
      <c r="V19" s="92"/>
      <c r="W19" s="93"/>
      <c r="X19" s="46">
        <f t="shared" ref="X19:X20" si="10">SUM(H19,L19,P19,AB19)</f>
        <v>29.950000000000003</v>
      </c>
      <c r="Y19" s="47">
        <f t="shared" ref="Y19:Y20" si="11">SUM(I19,M19,Q19,AC19)</f>
        <v>31.950000000000003</v>
      </c>
      <c r="Z19" s="47">
        <f t="shared" ref="Z19:Z20" si="12">SUM(J19,N19,R19,AD19)</f>
        <v>61.900000000000006</v>
      </c>
      <c r="AA19" s="51">
        <f t="shared" si="5"/>
        <v>3</v>
      </c>
      <c r="AB19" s="54">
        <v>6.65</v>
      </c>
      <c r="AC19" s="47">
        <v>7.35</v>
      </c>
      <c r="AD19" s="47">
        <f t="shared" ref="AD19:AD20" si="13">SUM(AB19:AC19)</f>
        <v>14</v>
      </c>
      <c r="AE19" s="244">
        <f t="shared" si="6"/>
        <v>3</v>
      </c>
    </row>
    <row r="20" spans="2:31" ht="27" customHeight="1" x14ac:dyDescent="0.25">
      <c r="B20" s="184"/>
      <c r="C20" s="187"/>
      <c r="D20" s="1" t="s">
        <v>34</v>
      </c>
      <c r="E20" s="1" t="s">
        <v>73</v>
      </c>
      <c r="F20" s="1" t="s">
        <v>35</v>
      </c>
      <c r="G20" s="1">
        <v>3</v>
      </c>
      <c r="H20" s="46">
        <v>6</v>
      </c>
      <c r="I20" s="47">
        <v>6.3</v>
      </c>
      <c r="J20" s="47">
        <f t="shared" si="7"/>
        <v>12.3</v>
      </c>
      <c r="K20" s="48">
        <f t="shared" si="2"/>
        <v>6</v>
      </c>
      <c r="L20" s="54">
        <v>9.25</v>
      </c>
      <c r="M20" s="47">
        <v>8.6999999999999993</v>
      </c>
      <c r="N20" s="47">
        <f t="shared" si="8"/>
        <v>17.95</v>
      </c>
      <c r="O20" s="242">
        <f t="shared" si="3"/>
        <v>3</v>
      </c>
      <c r="P20" s="46">
        <v>5.0999999999999996</v>
      </c>
      <c r="Q20" s="47">
        <v>7.45</v>
      </c>
      <c r="R20" s="47">
        <f t="shared" si="9"/>
        <v>12.55</v>
      </c>
      <c r="S20" s="48">
        <f t="shared" si="4"/>
        <v>5</v>
      </c>
      <c r="T20" s="91"/>
      <c r="U20" s="92"/>
      <c r="V20" s="92"/>
      <c r="W20" s="93"/>
      <c r="X20" s="46">
        <f t="shared" si="10"/>
        <v>26.75</v>
      </c>
      <c r="Y20" s="47">
        <f t="shared" si="11"/>
        <v>29.25</v>
      </c>
      <c r="Z20" s="47">
        <f t="shared" si="12"/>
        <v>56</v>
      </c>
      <c r="AA20" s="51">
        <f t="shared" si="5"/>
        <v>5</v>
      </c>
      <c r="AB20" s="54">
        <v>6.4</v>
      </c>
      <c r="AC20" s="47">
        <v>6.8</v>
      </c>
      <c r="AD20" s="47">
        <f t="shared" si="13"/>
        <v>13.2</v>
      </c>
      <c r="AE20" s="51">
        <f t="shared" si="6"/>
        <v>5</v>
      </c>
    </row>
    <row r="21" spans="2:31" ht="27" customHeight="1" thickBot="1" x14ac:dyDescent="0.3">
      <c r="B21" s="184"/>
      <c r="C21" s="187"/>
      <c r="D21" s="158"/>
      <c r="E21" s="1"/>
      <c r="F21" s="158"/>
      <c r="G21" s="158"/>
      <c r="H21" s="61"/>
      <c r="I21" s="62"/>
      <c r="J21" s="62"/>
      <c r="K21" s="94"/>
      <c r="L21" s="98"/>
      <c r="M21" s="62"/>
      <c r="N21" s="62"/>
      <c r="O21" s="64"/>
      <c r="P21" s="61"/>
      <c r="Q21" s="62"/>
      <c r="R21" s="62"/>
      <c r="S21" s="94"/>
      <c r="T21" s="95"/>
      <c r="U21" s="68"/>
      <c r="V21" s="68"/>
      <c r="W21" s="70"/>
      <c r="X21" s="61"/>
      <c r="Y21" s="62"/>
      <c r="Z21" s="62"/>
      <c r="AA21" s="162"/>
      <c r="AB21" s="98"/>
      <c r="AC21" s="62"/>
      <c r="AD21" s="62"/>
      <c r="AE21" s="162"/>
    </row>
    <row r="22" spans="2:31" ht="27" customHeight="1" x14ac:dyDescent="0.25">
      <c r="B22" s="179"/>
      <c r="C22" s="182"/>
      <c r="D22" s="37"/>
      <c r="E22" s="37"/>
      <c r="F22" s="37"/>
      <c r="G22" s="37"/>
      <c r="H22" s="38"/>
      <c r="I22" s="39"/>
      <c r="J22" s="39"/>
      <c r="K22" s="40"/>
      <c r="L22" s="109"/>
      <c r="M22" s="39"/>
      <c r="N22" s="39"/>
      <c r="O22" s="41"/>
      <c r="P22" s="38"/>
      <c r="Q22" s="39"/>
      <c r="R22" s="39"/>
      <c r="S22" s="40"/>
      <c r="T22" s="87"/>
      <c r="U22" s="88"/>
      <c r="V22" s="88"/>
      <c r="W22" s="89"/>
      <c r="X22" s="125"/>
      <c r="Y22" s="126"/>
      <c r="Z22" s="126"/>
      <c r="AA22" s="90"/>
      <c r="AB22" s="38"/>
      <c r="AC22" s="39"/>
      <c r="AD22" s="39"/>
      <c r="AE22" s="44"/>
    </row>
    <row r="23" spans="2:31" ht="27" customHeight="1" x14ac:dyDescent="0.25">
      <c r="B23" s="180"/>
      <c r="C23" s="177"/>
      <c r="D23" s="1"/>
      <c r="E23" s="1"/>
      <c r="F23" s="1"/>
      <c r="G23" s="1"/>
      <c r="H23" s="46"/>
      <c r="I23" s="47"/>
      <c r="J23" s="47"/>
      <c r="K23" s="48"/>
      <c r="L23" s="54"/>
      <c r="M23" s="47"/>
      <c r="N23" s="47"/>
      <c r="O23" s="49"/>
      <c r="P23" s="46"/>
      <c r="Q23" s="47"/>
      <c r="R23" s="47"/>
      <c r="S23" s="48"/>
      <c r="T23" s="91"/>
      <c r="U23" s="92"/>
      <c r="V23" s="92"/>
      <c r="W23" s="93"/>
      <c r="X23" s="46"/>
      <c r="Y23" s="47"/>
      <c r="Z23" s="47"/>
      <c r="AA23" s="51"/>
      <c r="AB23" s="46"/>
      <c r="AC23" s="47"/>
      <c r="AD23" s="47"/>
      <c r="AE23" s="51"/>
    </row>
    <row r="24" spans="2:31" ht="27" customHeight="1" x14ac:dyDescent="0.25">
      <c r="B24" s="180"/>
      <c r="C24" s="177"/>
      <c r="D24" s="1"/>
      <c r="E24" s="1"/>
      <c r="F24" s="1"/>
      <c r="G24" s="1"/>
      <c r="H24" s="42"/>
      <c r="I24" s="43"/>
      <c r="J24" s="47"/>
      <c r="K24" s="48"/>
      <c r="L24" s="50"/>
      <c r="M24" s="43"/>
      <c r="N24" s="47"/>
      <c r="O24" s="49"/>
      <c r="P24" s="42"/>
      <c r="Q24" s="43"/>
      <c r="R24" s="47"/>
      <c r="S24" s="48"/>
      <c r="T24" s="91"/>
      <c r="U24" s="92"/>
      <c r="V24" s="92"/>
      <c r="W24" s="93"/>
      <c r="X24" s="46"/>
      <c r="Y24" s="47"/>
      <c r="Z24" s="47"/>
      <c r="AA24" s="51"/>
      <c r="AB24" s="42"/>
      <c r="AC24" s="43"/>
      <c r="AD24" s="47"/>
      <c r="AE24" s="51"/>
    </row>
    <row r="25" spans="2:31" ht="27" customHeight="1" thickBot="1" x14ac:dyDescent="0.3">
      <c r="B25" s="181"/>
      <c r="C25" s="178"/>
      <c r="D25" s="3"/>
      <c r="E25" s="3"/>
      <c r="F25" s="3"/>
      <c r="G25" s="3"/>
      <c r="H25" s="96"/>
      <c r="I25" s="66"/>
      <c r="J25" s="62"/>
      <c r="K25" s="94"/>
      <c r="L25" s="99"/>
      <c r="M25" s="66"/>
      <c r="N25" s="62"/>
      <c r="O25" s="64"/>
      <c r="P25" s="96"/>
      <c r="Q25" s="66"/>
      <c r="R25" s="62"/>
      <c r="S25" s="94"/>
      <c r="T25" s="95"/>
      <c r="U25" s="68"/>
      <c r="V25" s="68"/>
      <c r="W25" s="70"/>
      <c r="X25" s="61"/>
      <c r="Y25" s="62"/>
      <c r="Z25" s="62"/>
      <c r="AA25" s="162"/>
      <c r="AB25" s="96"/>
      <c r="AC25" s="66"/>
      <c r="AD25" s="62"/>
      <c r="AE25" s="162"/>
    </row>
    <row r="27" spans="2:31" x14ac:dyDescent="0.25">
      <c r="E27" s="173" t="s">
        <v>50</v>
      </c>
      <c r="F27" s="173"/>
      <c r="G27" s="173"/>
      <c r="H27" s="173"/>
      <c r="I27" s="173"/>
      <c r="J27" s="173"/>
    </row>
    <row r="28" spans="2:31" x14ac:dyDescent="0.25">
      <c r="E28" s="174"/>
      <c r="F28" s="174"/>
      <c r="G28" s="174"/>
      <c r="H28" s="174"/>
      <c r="I28" s="174"/>
    </row>
  </sheetData>
  <mergeCells count="42">
    <mergeCell ref="F13:G13"/>
    <mergeCell ref="W9:W12"/>
    <mergeCell ref="E9:E13"/>
    <mergeCell ref="D9:D13"/>
    <mergeCell ref="C9:C13"/>
    <mergeCell ref="B2:B3"/>
    <mergeCell ref="C2:C3"/>
    <mergeCell ref="D2:D3"/>
    <mergeCell ref="F2:F3"/>
    <mergeCell ref="G2:G3"/>
    <mergeCell ref="T2:W2"/>
    <mergeCell ref="X2:AA2"/>
    <mergeCell ref="AB2:AE2"/>
    <mergeCell ref="W4:W7"/>
    <mergeCell ref="E4:E8"/>
    <mergeCell ref="E2:E3"/>
    <mergeCell ref="H2:K2"/>
    <mergeCell ref="L2:O2"/>
    <mergeCell ref="P2:S2"/>
    <mergeCell ref="F8:G8"/>
    <mergeCell ref="D4:D8"/>
    <mergeCell ref="B4:B8"/>
    <mergeCell ref="B22:B25"/>
    <mergeCell ref="C22:C25"/>
    <mergeCell ref="D16:D17"/>
    <mergeCell ref="B9:B13"/>
    <mergeCell ref="C18:C21"/>
    <mergeCell ref="B18:B21"/>
    <mergeCell ref="B16:B17"/>
    <mergeCell ref="C16:C17"/>
    <mergeCell ref="C4:C8"/>
    <mergeCell ref="AB16:AE16"/>
    <mergeCell ref="G16:G17"/>
    <mergeCell ref="E27:J27"/>
    <mergeCell ref="E28:I28"/>
    <mergeCell ref="F16:F17"/>
    <mergeCell ref="H16:K16"/>
    <mergeCell ref="L16:O16"/>
    <mergeCell ref="P16:S16"/>
    <mergeCell ref="T16:W16"/>
    <mergeCell ref="X16:AA16"/>
    <mergeCell ref="E16:E17"/>
  </mergeCells>
  <phoneticPr fontId="1"/>
  <printOptions horizontalCentered="1"/>
  <pageMargins left="0.31496062992125984" right="0.35433070866141736" top="0.43307086614173229" bottom="0.39370078740157483" header="0.31496062992125984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topLeftCell="A15" zoomScale="85" zoomScaleNormal="80" zoomScaleSheetLayoutView="85" workbookViewId="0">
      <selection activeCell="N28" sqref="N28"/>
    </sheetView>
  </sheetViews>
  <sheetFormatPr defaultRowHeight="12.75" x14ac:dyDescent="0.25"/>
  <cols>
    <col min="1" max="1" width="3.265625" customWidth="1"/>
    <col min="2" max="3" width="3.3984375" customWidth="1"/>
    <col min="4" max="5" width="6.265625" customWidth="1"/>
    <col min="6" max="6" width="12.86328125" customWidth="1"/>
    <col min="7" max="7" width="5.265625" bestFit="1" customWidth="1"/>
    <col min="8" max="8" width="12.46484375" customWidth="1"/>
    <col min="9" max="9" width="4.265625" customWidth="1"/>
    <col min="10" max="10" width="12.46484375" customWidth="1"/>
    <col min="11" max="11" width="4.265625" customWidth="1"/>
    <col min="12" max="12" width="12.46484375" customWidth="1"/>
    <col min="13" max="13" width="4.265625" customWidth="1"/>
    <col min="14" max="14" width="12.46484375" customWidth="1"/>
    <col min="15" max="15" width="4.265625" customWidth="1"/>
    <col min="16" max="16" width="12.46484375" customWidth="1"/>
    <col min="17" max="17" width="4.265625" customWidth="1"/>
    <col min="18" max="18" width="12.46484375" customWidth="1"/>
    <col min="19" max="19" width="4.265625" customWidth="1"/>
    <col min="20" max="20" width="1.86328125" customWidth="1"/>
  </cols>
  <sheetData>
    <row r="1" spans="1:20" ht="13.15" thickBot="1" x14ac:dyDescent="0.3">
      <c r="B1" t="s">
        <v>17</v>
      </c>
    </row>
    <row r="2" spans="1:20" ht="15" customHeight="1" x14ac:dyDescent="0.25">
      <c r="B2" s="204" t="s">
        <v>1</v>
      </c>
      <c r="C2" s="175" t="s">
        <v>2</v>
      </c>
      <c r="D2" s="175" t="s">
        <v>19</v>
      </c>
      <c r="E2" s="190" t="s">
        <v>20</v>
      </c>
      <c r="F2" s="190" t="s">
        <v>13</v>
      </c>
      <c r="G2" s="223" t="s">
        <v>14</v>
      </c>
      <c r="H2" s="193" t="s">
        <v>3</v>
      </c>
      <c r="I2" s="194"/>
      <c r="J2" s="192" t="s">
        <v>7</v>
      </c>
      <c r="K2" s="192"/>
      <c r="L2" s="193" t="s">
        <v>8</v>
      </c>
      <c r="M2" s="194"/>
      <c r="N2" s="221" t="s">
        <v>10</v>
      </c>
      <c r="O2" s="221"/>
      <c r="P2" s="193" t="s">
        <v>9</v>
      </c>
      <c r="Q2" s="194"/>
      <c r="R2" s="192" t="s">
        <v>36</v>
      </c>
      <c r="S2" s="194"/>
      <c r="T2" s="10"/>
    </row>
    <row r="3" spans="1:20" ht="15" customHeight="1" thickBot="1" x14ac:dyDescent="0.3">
      <c r="B3" s="222"/>
      <c r="C3" s="206"/>
      <c r="D3" s="206"/>
      <c r="E3" s="201"/>
      <c r="F3" s="207"/>
      <c r="G3" s="224"/>
      <c r="H3" s="33" t="s">
        <v>22</v>
      </c>
      <c r="I3" s="14" t="s">
        <v>21</v>
      </c>
      <c r="J3" s="32" t="s">
        <v>22</v>
      </c>
      <c r="K3" s="13" t="s">
        <v>21</v>
      </c>
      <c r="L3" s="33" t="s">
        <v>22</v>
      </c>
      <c r="M3" s="14" t="s">
        <v>21</v>
      </c>
      <c r="N3" s="33" t="s">
        <v>23</v>
      </c>
      <c r="O3" s="13" t="s">
        <v>21</v>
      </c>
      <c r="P3" s="33" t="s">
        <v>24</v>
      </c>
      <c r="Q3" s="14" t="s">
        <v>21</v>
      </c>
      <c r="R3" s="34" t="s">
        <v>22</v>
      </c>
      <c r="S3" s="14" t="s">
        <v>21</v>
      </c>
      <c r="T3" s="11"/>
    </row>
    <row r="4" spans="1:20" ht="10.5" customHeight="1" x14ac:dyDescent="0.25">
      <c r="B4" s="225"/>
      <c r="C4" s="220"/>
      <c r="D4" s="220"/>
      <c r="E4" s="220"/>
      <c r="F4" s="1"/>
      <c r="G4" s="4"/>
      <c r="H4" s="46"/>
      <c r="I4" s="58"/>
      <c r="J4" s="54"/>
      <c r="K4" s="59"/>
      <c r="L4" s="46"/>
      <c r="M4" s="58"/>
      <c r="N4" s="50"/>
      <c r="O4" s="217"/>
      <c r="P4" s="42"/>
      <c r="Q4" s="58"/>
      <c r="R4" s="54"/>
      <c r="S4" s="58"/>
      <c r="T4" s="11"/>
    </row>
    <row r="5" spans="1:20" ht="10.5" customHeight="1" x14ac:dyDescent="0.25">
      <c r="B5" s="180"/>
      <c r="C5" s="177"/>
      <c r="D5" s="177"/>
      <c r="E5" s="177"/>
      <c r="F5" s="1"/>
      <c r="G5" s="1"/>
      <c r="H5" s="46"/>
      <c r="I5" s="58"/>
      <c r="J5" s="54"/>
      <c r="K5" s="59"/>
      <c r="L5" s="46"/>
      <c r="M5" s="58"/>
      <c r="N5" s="50"/>
      <c r="O5" s="218"/>
      <c r="P5" s="42"/>
      <c r="Q5" s="58"/>
      <c r="R5" s="54"/>
      <c r="S5" s="58"/>
      <c r="T5" s="11"/>
    </row>
    <row r="6" spans="1:20" ht="10.5" customHeight="1" x14ac:dyDescent="0.25">
      <c r="B6" s="180"/>
      <c r="C6" s="177"/>
      <c r="D6" s="177"/>
      <c r="E6" s="177"/>
      <c r="F6" s="1"/>
      <c r="G6" s="1"/>
      <c r="H6" s="46"/>
      <c r="I6" s="58"/>
      <c r="J6" s="54"/>
      <c r="K6" s="59"/>
      <c r="L6" s="46"/>
      <c r="M6" s="58"/>
      <c r="N6" s="50"/>
      <c r="O6" s="218"/>
      <c r="P6" s="42"/>
      <c r="Q6" s="58"/>
      <c r="R6" s="54"/>
      <c r="S6" s="58"/>
      <c r="T6" s="11"/>
    </row>
    <row r="7" spans="1:20" ht="10.5" customHeight="1" x14ac:dyDescent="0.25">
      <c r="B7" s="180"/>
      <c r="C7" s="177"/>
      <c r="D7" s="177"/>
      <c r="E7" s="177"/>
      <c r="F7" s="1"/>
      <c r="G7" s="1"/>
      <c r="H7" s="46"/>
      <c r="I7" s="58"/>
      <c r="J7" s="54"/>
      <c r="K7" s="59"/>
      <c r="L7" s="46"/>
      <c r="M7" s="58"/>
      <c r="N7" s="50"/>
      <c r="O7" s="219"/>
      <c r="P7" s="42"/>
      <c r="Q7" s="58"/>
      <c r="R7" s="54"/>
      <c r="S7" s="58"/>
      <c r="T7" s="11"/>
    </row>
    <row r="8" spans="1:20" ht="10.5" customHeight="1" thickBot="1" x14ac:dyDescent="0.3">
      <c r="B8" s="181"/>
      <c r="C8" s="178"/>
      <c r="D8" s="178"/>
      <c r="E8" s="178"/>
      <c r="F8" s="202" t="s">
        <v>15</v>
      </c>
      <c r="G8" s="203"/>
      <c r="H8" s="119"/>
      <c r="I8" s="79"/>
      <c r="J8" s="119"/>
      <c r="K8" s="27"/>
      <c r="L8" s="119"/>
      <c r="M8" s="79"/>
      <c r="N8" s="99"/>
      <c r="O8" s="27"/>
      <c r="P8" s="67"/>
      <c r="Q8" s="69"/>
      <c r="R8" s="100"/>
      <c r="S8" s="69"/>
      <c r="T8" s="11"/>
    </row>
    <row r="9" spans="1:20" ht="10.5" customHeight="1" x14ac:dyDescent="0.25">
      <c r="B9" s="180"/>
      <c r="C9" s="177"/>
      <c r="D9" s="177"/>
      <c r="E9" s="177"/>
      <c r="F9" s="1"/>
      <c r="G9" s="1"/>
      <c r="H9" s="114"/>
      <c r="I9" s="58"/>
      <c r="J9" s="115"/>
      <c r="K9" s="59"/>
      <c r="L9" s="114"/>
      <c r="M9" s="58"/>
      <c r="N9" s="117"/>
      <c r="O9" s="212"/>
      <c r="P9" s="114"/>
      <c r="Q9" s="58"/>
      <c r="R9" s="116"/>
      <c r="S9" s="58"/>
      <c r="T9" s="11"/>
    </row>
    <row r="10" spans="1:20" ht="10.5" customHeight="1" x14ac:dyDescent="0.25">
      <c r="B10" s="180"/>
      <c r="C10" s="177"/>
      <c r="D10" s="177"/>
      <c r="E10" s="177"/>
      <c r="F10" s="1"/>
      <c r="G10" s="1"/>
      <c r="H10" s="114"/>
      <c r="I10" s="58"/>
      <c r="J10" s="115"/>
      <c r="K10" s="59"/>
      <c r="L10" s="114"/>
      <c r="M10" s="58"/>
      <c r="N10" s="114"/>
      <c r="O10" s="213"/>
      <c r="P10" s="114"/>
      <c r="Q10" s="58"/>
      <c r="R10" s="116"/>
      <c r="S10" s="58"/>
      <c r="T10" s="11"/>
    </row>
    <row r="11" spans="1:20" ht="10.5" customHeight="1" x14ac:dyDescent="0.25">
      <c r="B11" s="180"/>
      <c r="C11" s="177"/>
      <c r="D11" s="177"/>
      <c r="E11" s="177"/>
      <c r="F11" s="1"/>
      <c r="G11" s="1"/>
      <c r="H11" s="114"/>
      <c r="I11" s="58"/>
      <c r="J11" s="115"/>
      <c r="K11" s="59"/>
      <c r="L11" s="114"/>
      <c r="M11" s="58"/>
      <c r="N11" s="114"/>
      <c r="O11" s="213"/>
      <c r="P11" s="114"/>
      <c r="Q11" s="58"/>
      <c r="R11" s="116"/>
      <c r="S11" s="58"/>
      <c r="T11" s="11"/>
    </row>
    <row r="12" spans="1:20" ht="10.5" customHeight="1" x14ac:dyDescent="0.25">
      <c r="B12" s="180"/>
      <c r="C12" s="177"/>
      <c r="D12" s="177"/>
      <c r="E12" s="177"/>
      <c r="F12" s="1"/>
      <c r="G12" s="1"/>
      <c r="H12" s="57"/>
      <c r="I12" s="58"/>
      <c r="J12" s="55"/>
      <c r="K12" s="59"/>
      <c r="L12" s="57"/>
      <c r="M12" s="58"/>
      <c r="N12" s="114"/>
      <c r="O12" s="214"/>
      <c r="P12" s="114"/>
      <c r="Q12" s="58"/>
      <c r="R12" s="97"/>
      <c r="S12" s="58"/>
      <c r="T12" s="11"/>
    </row>
    <row r="13" spans="1:20" ht="10.5" customHeight="1" thickBot="1" x14ac:dyDescent="0.3">
      <c r="A13" s="16"/>
      <c r="B13" s="181"/>
      <c r="C13" s="178"/>
      <c r="D13" s="178"/>
      <c r="E13" s="178"/>
      <c r="F13" s="202" t="s">
        <v>15</v>
      </c>
      <c r="G13" s="203"/>
      <c r="H13" s="119"/>
      <c r="I13" s="79"/>
      <c r="J13" s="118"/>
      <c r="K13" s="27"/>
      <c r="L13" s="119"/>
      <c r="M13" s="79"/>
      <c r="N13" s="118"/>
      <c r="O13" s="27"/>
      <c r="P13" s="67"/>
      <c r="Q13" s="69"/>
      <c r="R13" s="100"/>
      <c r="S13" s="69"/>
      <c r="T13" s="11"/>
    </row>
    <row r="14" spans="1:20" ht="12.75" customHeight="1" x14ac:dyDescent="0.25">
      <c r="A14" s="5"/>
      <c r="B14" s="6"/>
      <c r="C14" s="6"/>
      <c r="D14" s="6"/>
      <c r="E14" s="7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1"/>
    </row>
    <row r="15" spans="1:20" ht="13.15" thickBot="1" x14ac:dyDescent="0.3">
      <c r="B15" t="s">
        <v>18</v>
      </c>
      <c r="D15" s="8"/>
      <c r="E15" s="8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5"/>
    </row>
    <row r="16" spans="1:20" ht="16.5" customHeight="1" x14ac:dyDescent="0.25">
      <c r="B16" s="188" t="s">
        <v>1</v>
      </c>
      <c r="C16" s="190" t="s">
        <v>2</v>
      </c>
      <c r="D16" s="175" t="s">
        <v>19</v>
      </c>
      <c r="E16" s="175" t="s">
        <v>20</v>
      </c>
      <c r="F16" s="228" t="s">
        <v>13</v>
      </c>
      <c r="G16" s="226" t="s">
        <v>14</v>
      </c>
      <c r="H16" s="168" t="s">
        <v>3</v>
      </c>
      <c r="I16" s="170"/>
      <c r="J16" s="168" t="s">
        <v>7</v>
      </c>
      <c r="K16" s="170"/>
      <c r="L16" s="168" t="s">
        <v>8</v>
      </c>
      <c r="M16" s="170"/>
      <c r="N16" s="168" t="s">
        <v>10</v>
      </c>
      <c r="O16" s="170"/>
      <c r="P16" s="168" t="s">
        <v>9</v>
      </c>
      <c r="Q16" s="170"/>
      <c r="R16" s="168" t="s">
        <v>36</v>
      </c>
      <c r="S16" s="170"/>
      <c r="T16" s="11"/>
    </row>
    <row r="17" spans="1:20" ht="16.5" customHeight="1" thickBot="1" x14ac:dyDescent="0.3">
      <c r="B17" s="189"/>
      <c r="C17" s="191"/>
      <c r="D17" s="176"/>
      <c r="E17" s="176"/>
      <c r="F17" s="229"/>
      <c r="G17" s="227"/>
      <c r="H17" s="102" t="s">
        <v>22</v>
      </c>
      <c r="I17" s="103" t="s">
        <v>21</v>
      </c>
      <c r="J17" s="104" t="s">
        <v>22</v>
      </c>
      <c r="K17" s="105" t="s">
        <v>21</v>
      </c>
      <c r="L17" s="102" t="s">
        <v>22</v>
      </c>
      <c r="M17" s="103" t="s">
        <v>21</v>
      </c>
      <c r="N17" s="104" t="s">
        <v>23</v>
      </c>
      <c r="O17" s="105" t="s">
        <v>21</v>
      </c>
      <c r="P17" s="106" t="s">
        <v>24</v>
      </c>
      <c r="Q17" s="107" t="s">
        <v>21</v>
      </c>
      <c r="R17" s="108" t="s">
        <v>22</v>
      </c>
      <c r="S17" s="103" t="s">
        <v>21</v>
      </c>
      <c r="T17" s="11"/>
    </row>
    <row r="18" spans="1:20" ht="27" customHeight="1" x14ac:dyDescent="0.25">
      <c r="B18" s="183" t="s">
        <v>55</v>
      </c>
      <c r="C18" s="186">
        <v>1</v>
      </c>
      <c r="D18" s="152" t="s">
        <v>59</v>
      </c>
      <c r="E18" s="152" t="s">
        <v>60</v>
      </c>
      <c r="F18" s="152" t="s">
        <v>26</v>
      </c>
      <c r="G18" s="152">
        <v>3</v>
      </c>
      <c r="H18" s="38">
        <v>8.65</v>
      </c>
      <c r="I18" s="35">
        <f>RANK(H18,$H$18:$H$29,0)</f>
        <v>7</v>
      </c>
      <c r="J18" s="38">
        <v>7.2</v>
      </c>
      <c r="K18" s="156">
        <f>RANK(J18,$J$18:$J$29,0)</f>
        <v>7</v>
      </c>
      <c r="L18" s="38">
        <v>6.65</v>
      </c>
      <c r="M18" s="35">
        <f>RANK(L18,$L$18:$L$29,0)</f>
        <v>9</v>
      </c>
      <c r="N18" s="87"/>
      <c r="O18" s="89"/>
      <c r="P18" s="114">
        <f>SUM(H18,J18,L18,R18)</f>
        <v>24.55</v>
      </c>
      <c r="Q18" s="110">
        <f>RANK(P18,$P$18:$P$29)</f>
        <v>7</v>
      </c>
      <c r="R18" s="38">
        <v>2.0499999999999998</v>
      </c>
      <c r="S18" s="35">
        <f>RANK(R18,$R$18:$R$29,0)</f>
        <v>7</v>
      </c>
      <c r="T18" s="11"/>
    </row>
    <row r="19" spans="1:20" ht="27" customHeight="1" x14ac:dyDescent="0.25">
      <c r="B19" s="184"/>
      <c r="C19" s="187"/>
      <c r="D19" s="17" t="s">
        <v>61</v>
      </c>
      <c r="E19" s="17" t="s">
        <v>40</v>
      </c>
      <c r="F19" s="1" t="s">
        <v>62</v>
      </c>
      <c r="G19" s="1">
        <v>1</v>
      </c>
      <c r="H19" s="46">
        <v>8.4</v>
      </c>
      <c r="I19" s="58">
        <f>RANK(H19,$H$18:$H$29,0)</f>
        <v>8</v>
      </c>
      <c r="J19" s="46">
        <v>5.9</v>
      </c>
      <c r="K19" s="59">
        <f>RANK(J19,$J$18:$J$29,0)</f>
        <v>8</v>
      </c>
      <c r="L19" s="46">
        <v>6.05</v>
      </c>
      <c r="M19" s="58">
        <f>RANK(L19,$L$18:$L$29,0)</f>
        <v>10</v>
      </c>
      <c r="N19" s="91"/>
      <c r="O19" s="93"/>
      <c r="P19" s="114">
        <f t="shared" ref="P19:P28" si="0">SUM(H19,J19,L19,R19)</f>
        <v>22.150000000000002</v>
      </c>
      <c r="Q19" s="154">
        <f>RANK(P19,$P$18:$P$29)</f>
        <v>8</v>
      </c>
      <c r="R19" s="46">
        <v>1.8</v>
      </c>
      <c r="S19" s="58">
        <f>RANK(R19,$R$18:$R$29,0)</f>
        <v>8</v>
      </c>
      <c r="T19" s="11"/>
    </row>
    <row r="20" spans="1:20" ht="27" customHeight="1" x14ac:dyDescent="0.25">
      <c r="B20" s="184"/>
      <c r="C20" s="187"/>
      <c r="D20" s="17" t="s">
        <v>27</v>
      </c>
      <c r="E20" s="17" t="s">
        <v>63</v>
      </c>
      <c r="F20" s="1" t="s">
        <v>38</v>
      </c>
      <c r="G20" s="1">
        <v>2</v>
      </c>
      <c r="H20" s="46">
        <v>9.1</v>
      </c>
      <c r="I20" s="58">
        <f>RANK(H20,$H$18:$H$29,0)</f>
        <v>6</v>
      </c>
      <c r="J20" s="46">
        <v>7.4</v>
      </c>
      <c r="K20" s="59">
        <f>RANK(J20,$J$18:$J$29,0)</f>
        <v>6</v>
      </c>
      <c r="L20" s="46">
        <v>7.4</v>
      </c>
      <c r="M20" s="58">
        <f>RANK(L20,$L$18:$L$29,0)</f>
        <v>5</v>
      </c>
      <c r="N20" s="91"/>
      <c r="O20" s="93"/>
      <c r="P20" s="114">
        <f t="shared" si="0"/>
        <v>25.299999999999997</v>
      </c>
      <c r="Q20" s="236">
        <f>RANK(P20,$P$18:$P$29)</f>
        <v>6</v>
      </c>
      <c r="R20" s="46">
        <v>1.4</v>
      </c>
      <c r="S20" s="58">
        <f>RANK(R20,$R$18:$R$29,0)</f>
        <v>9</v>
      </c>
      <c r="T20" s="11"/>
    </row>
    <row r="21" spans="1:20" ht="27" customHeight="1" thickBot="1" x14ac:dyDescent="0.3">
      <c r="B21" s="184"/>
      <c r="C21" s="187"/>
      <c r="D21" s="18"/>
      <c r="E21" s="18"/>
      <c r="F21" s="151"/>
      <c r="G21" s="151"/>
      <c r="H21" s="61"/>
      <c r="I21" s="86"/>
      <c r="J21" s="61"/>
      <c r="K21" s="157"/>
      <c r="L21" s="61"/>
      <c r="M21" s="86"/>
      <c r="N21" s="95"/>
      <c r="O21" s="70"/>
      <c r="P21" s="163"/>
      <c r="Q21" s="153"/>
      <c r="R21" s="61"/>
      <c r="S21" s="86"/>
      <c r="T21" s="11"/>
    </row>
    <row r="22" spans="1:20" ht="27" customHeight="1" x14ac:dyDescent="0.25">
      <c r="B22" s="179" t="s">
        <v>55</v>
      </c>
      <c r="C22" s="182">
        <v>2</v>
      </c>
      <c r="D22" s="152" t="s">
        <v>25</v>
      </c>
      <c r="E22" s="152" t="s">
        <v>64</v>
      </c>
      <c r="F22" s="152" t="s">
        <v>31</v>
      </c>
      <c r="G22" s="150">
        <v>3</v>
      </c>
      <c r="H22" s="38">
        <v>12.45</v>
      </c>
      <c r="I22" s="231">
        <f>RANK(H22,$H$18:$H$29,0)</f>
        <v>1</v>
      </c>
      <c r="J22" s="38">
        <v>10</v>
      </c>
      <c r="K22" s="232">
        <f>RANK(J22,$J$18:$J$29,0)</f>
        <v>1</v>
      </c>
      <c r="L22" s="38">
        <v>10.75</v>
      </c>
      <c r="M22" s="231">
        <f>RANK(L22,$L$18:$L$29,0)</f>
        <v>1</v>
      </c>
      <c r="N22" s="87"/>
      <c r="O22" s="89"/>
      <c r="P22" s="117">
        <f t="shared" si="0"/>
        <v>42.400000000000006</v>
      </c>
      <c r="Q22" s="230">
        <f>RANK(P22,$P$18:$P$29)</f>
        <v>1</v>
      </c>
      <c r="R22" s="38">
        <v>9.1999999999999993</v>
      </c>
      <c r="S22" s="231">
        <f>RANK(R22,$R$18:$R$29,0)</f>
        <v>1</v>
      </c>
      <c r="T22" s="11"/>
    </row>
    <row r="23" spans="1:20" ht="27" customHeight="1" x14ac:dyDescent="0.25">
      <c r="B23" s="180"/>
      <c r="C23" s="177"/>
      <c r="D23" s="17" t="s">
        <v>25</v>
      </c>
      <c r="E23" s="17" t="s">
        <v>64</v>
      </c>
      <c r="F23" s="17" t="s">
        <v>65</v>
      </c>
      <c r="G23" s="17">
        <v>1</v>
      </c>
      <c r="H23" s="46">
        <v>10.4</v>
      </c>
      <c r="I23" s="234">
        <f>RANK(H23,$H$18:$H$29,0)</f>
        <v>3</v>
      </c>
      <c r="J23" s="46">
        <v>8.65</v>
      </c>
      <c r="K23" s="233">
        <f>RANK(J23,$J$18:$J$29,0)</f>
        <v>2</v>
      </c>
      <c r="L23" s="46">
        <v>8.35</v>
      </c>
      <c r="M23" s="58">
        <f>RANK(L23,$L$18:$L$29,0)</f>
        <v>4</v>
      </c>
      <c r="N23" s="91"/>
      <c r="O23" s="93"/>
      <c r="P23" s="114">
        <f t="shared" si="0"/>
        <v>35.35</v>
      </c>
      <c r="Q23" s="236">
        <f>RANK(P23,$P$18:$P$29)</f>
        <v>2</v>
      </c>
      <c r="R23" s="46">
        <v>7.95</v>
      </c>
      <c r="S23" s="234">
        <f>RANK(R23,$R$18:$R$29,0)</f>
        <v>3</v>
      </c>
      <c r="T23" s="11"/>
    </row>
    <row r="24" spans="1:20" ht="27" customHeight="1" x14ac:dyDescent="0.25">
      <c r="B24" s="180"/>
      <c r="C24" s="177"/>
      <c r="D24" s="17" t="s">
        <v>28</v>
      </c>
      <c r="E24" s="17" t="s">
        <v>29</v>
      </c>
      <c r="F24" s="17" t="s">
        <v>30</v>
      </c>
      <c r="G24" s="17">
        <v>3</v>
      </c>
      <c r="H24" s="24">
        <v>0</v>
      </c>
      <c r="I24" s="58">
        <f>RANK(H24,$H$18:$H$29,0)</f>
        <v>11</v>
      </c>
      <c r="J24" s="24">
        <v>0</v>
      </c>
      <c r="K24" s="59">
        <f>RANK(J24,$J$18:$J$29,0)</f>
        <v>10</v>
      </c>
      <c r="L24" s="24">
        <v>0</v>
      </c>
      <c r="M24" s="58">
        <f>RANK(L24,$L$18:$L$29,0)</f>
        <v>11</v>
      </c>
      <c r="N24" s="28"/>
      <c r="O24" s="29"/>
      <c r="P24" s="114">
        <f t="shared" si="0"/>
        <v>8.75</v>
      </c>
      <c r="Q24" s="154">
        <f>RANK(P24,$P$18:$P$29)</f>
        <v>10</v>
      </c>
      <c r="R24" s="24">
        <v>8.75</v>
      </c>
      <c r="S24" s="234">
        <f>RANK(R24,$R$18:$R$29,0)</f>
        <v>2</v>
      </c>
      <c r="T24" s="11"/>
    </row>
    <row r="25" spans="1:20" ht="27" customHeight="1" thickBot="1" x14ac:dyDescent="0.3">
      <c r="B25" s="181"/>
      <c r="C25" s="178"/>
      <c r="D25" s="12" t="s">
        <v>59</v>
      </c>
      <c r="E25" s="12" t="s">
        <v>60</v>
      </c>
      <c r="F25" s="12" t="s">
        <v>37</v>
      </c>
      <c r="G25" s="12">
        <v>2</v>
      </c>
      <c r="H25" s="25">
        <v>9.85</v>
      </c>
      <c r="I25" s="79">
        <f>RANK(H25,$H$18:$H$29,0)</f>
        <v>5</v>
      </c>
      <c r="J25" s="25">
        <v>8.25</v>
      </c>
      <c r="K25" s="27">
        <f>RANK(J25,$J$18:$J$29,0)</f>
        <v>4</v>
      </c>
      <c r="L25" s="25">
        <v>8.4</v>
      </c>
      <c r="M25" s="246">
        <f>RANK(L25,$L$18:$L$29,0)</f>
        <v>3</v>
      </c>
      <c r="N25" s="26"/>
      <c r="O25" s="15"/>
      <c r="P25" s="119">
        <f t="shared" si="0"/>
        <v>34</v>
      </c>
      <c r="Q25" s="237">
        <f>RANK(P25,$P$18:$P$29)</f>
        <v>4</v>
      </c>
      <c r="R25" s="25">
        <v>7.5</v>
      </c>
      <c r="S25" s="79">
        <f>RANK(R25,$R$18:$R$29,0)</f>
        <v>4</v>
      </c>
      <c r="T25" s="11"/>
    </row>
    <row r="26" spans="1:20" ht="27" customHeight="1" x14ac:dyDescent="0.25">
      <c r="B26" s="179" t="s">
        <v>55</v>
      </c>
      <c r="C26" s="182">
        <v>3</v>
      </c>
      <c r="D26" s="152" t="s">
        <v>28</v>
      </c>
      <c r="E26" s="152" t="s">
        <v>29</v>
      </c>
      <c r="F26" s="152" t="s">
        <v>39</v>
      </c>
      <c r="G26" s="150">
        <v>2</v>
      </c>
      <c r="H26" s="38">
        <v>10.45</v>
      </c>
      <c r="I26" s="235">
        <f>RANK(H26,$H$18:$H$29,0)</f>
        <v>2</v>
      </c>
      <c r="J26" s="38">
        <v>8.1</v>
      </c>
      <c r="K26" s="155">
        <f>RANK(J26,$J$18:$J$29,0)</f>
        <v>5</v>
      </c>
      <c r="L26" s="38">
        <v>9</v>
      </c>
      <c r="M26" s="235">
        <f>RANK(L26,$L$18:$L$29,0)</f>
        <v>2</v>
      </c>
      <c r="N26" s="87"/>
      <c r="O26" s="89"/>
      <c r="P26" s="117">
        <f t="shared" si="0"/>
        <v>34.599999999999994</v>
      </c>
      <c r="Q26" s="230">
        <f>RANK(P26,$P$18:$P$29)</f>
        <v>3</v>
      </c>
      <c r="R26" s="38">
        <v>7.05</v>
      </c>
      <c r="S26" s="154">
        <f>RANK(R26,$R$18:$R$29,0)</f>
        <v>5</v>
      </c>
      <c r="T26" s="11"/>
    </row>
    <row r="27" spans="1:20" ht="27" customHeight="1" x14ac:dyDescent="0.25">
      <c r="B27" s="180"/>
      <c r="C27" s="177"/>
      <c r="D27" s="17" t="s">
        <v>66</v>
      </c>
      <c r="E27" s="17" t="s">
        <v>73</v>
      </c>
      <c r="F27" s="17" t="s">
        <v>67</v>
      </c>
      <c r="G27" s="17">
        <v>1</v>
      </c>
      <c r="H27" s="46">
        <v>10.25</v>
      </c>
      <c r="I27" s="58">
        <f>RANK(H27,$H$18:$H$29,0)</f>
        <v>4</v>
      </c>
      <c r="J27" s="46">
        <v>8.4</v>
      </c>
      <c r="K27" s="233">
        <f>RANK(J27,$J$18:$J$29,0)</f>
        <v>3</v>
      </c>
      <c r="L27" s="46">
        <v>6.85</v>
      </c>
      <c r="M27" s="58">
        <f>RANK(L27,$L$18:$L$29,0)</f>
        <v>7</v>
      </c>
      <c r="N27" s="91"/>
      <c r="O27" s="93"/>
      <c r="P27" s="114">
        <f t="shared" si="0"/>
        <v>31.7</v>
      </c>
      <c r="Q27" s="236">
        <f>RANK(P27,$P$18:$P$29)</f>
        <v>5</v>
      </c>
      <c r="R27" s="46">
        <v>6.2</v>
      </c>
      <c r="S27" s="58">
        <f>RANK(R27,$R$18:$R$29,0)</f>
        <v>6</v>
      </c>
      <c r="T27" s="11"/>
    </row>
    <row r="28" spans="1:20" ht="27" customHeight="1" x14ac:dyDescent="0.25">
      <c r="B28" s="180"/>
      <c r="C28" s="177"/>
      <c r="D28" s="17" t="s">
        <v>68</v>
      </c>
      <c r="E28" s="17" t="s">
        <v>69</v>
      </c>
      <c r="F28" s="17" t="s">
        <v>70</v>
      </c>
      <c r="G28" s="17">
        <v>1</v>
      </c>
      <c r="H28" s="46">
        <v>7.3</v>
      </c>
      <c r="I28" s="58">
        <f>RANK(H28,$H$18:$H$29,0)</f>
        <v>9</v>
      </c>
      <c r="J28" s="46">
        <v>5.15</v>
      </c>
      <c r="K28" s="59">
        <f>RANK(J28,$J$18:$J$29,0)</f>
        <v>9</v>
      </c>
      <c r="L28" s="46">
        <v>6.9</v>
      </c>
      <c r="M28" s="58">
        <f>RANK(L28,$L$18:$L$29,0)</f>
        <v>6</v>
      </c>
      <c r="N28" s="91"/>
      <c r="O28" s="93"/>
      <c r="P28" s="114">
        <f t="shared" si="0"/>
        <v>19.950000000000003</v>
      </c>
      <c r="Q28" s="159">
        <f>RANK(P28,$P$18:$P$29)</f>
        <v>9</v>
      </c>
      <c r="R28" s="46">
        <v>0.6</v>
      </c>
      <c r="S28" s="58">
        <f>RANK(R28,$R$18:$R$29,0)</f>
        <v>11</v>
      </c>
      <c r="T28" s="11"/>
    </row>
    <row r="29" spans="1:20" ht="27" customHeight="1" x14ac:dyDescent="0.25">
      <c r="A29" s="167" t="s">
        <v>72</v>
      </c>
      <c r="B29" s="180"/>
      <c r="C29" s="177"/>
      <c r="D29" s="17" t="s">
        <v>32</v>
      </c>
      <c r="E29" s="17" t="s">
        <v>69</v>
      </c>
      <c r="F29" s="17" t="s">
        <v>71</v>
      </c>
      <c r="G29" s="17">
        <v>2</v>
      </c>
      <c r="H29" s="24">
        <v>7.3</v>
      </c>
      <c r="I29" s="165"/>
      <c r="J29" s="164"/>
      <c r="K29" s="165"/>
      <c r="L29" s="24">
        <v>6.7</v>
      </c>
      <c r="M29" s="165"/>
      <c r="N29" s="28"/>
      <c r="O29" s="29"/>
      <c r="P29" s="166"/>
      <c r="Q29" s="165"/>
      <c r="R29" s="24">
        <v>1</v>
      </c>
      <c r="S29" s="165"/>
      <c r="T29" s="11"/>
    </row>
    <row r="31" spans="1:20" x14ac:dyDescent="0.25">
      <c r="E31" s="238"/>
      <c r="F31" s="238"/>
      <c r="G31" s="238"/>
      <c r="H31" s="238"/>
      <c r="I31" s="238"/>
      <c r="J31" s="238"/>
    </row>
    <row r="32" spans="1:20" x14ac:dyDescent="0.25">
      <c r="E32" s="216"/>
      <c r="F32" s="216"/>
      <c r="G32" s="216"/>
      <c r="H32" s="216"/>
      <c r="I32" s="216"/>
    </row>
  </sheetData>
  <mergeCells count="44">
    <mergeCell ref="B2:B3"/>
    <mergeCell ref="C2:C3"/>
    <mergeCell ref="G2:G3"/>
    <mergeCell ref="B9:B13"/>
    <mergeCell ref="B18:B21"/>
    <mergeCell ref="C18:C21"/>
    <mergeCell ref="B16:B17"/>
    <mergeCell ref="B4:B8"/>
    <mergeCell ref="C4:C8"/>
    <mergeCell ref="E9:E13"/>
    <mergeCell ref="C16:C17"/>
    <mergeCell ref="G16:G17"/>
    <mergeCell ref="F16:F17"/>
    <mergeCell ref="F13:G13"/>
    <mergeCell ref="E16:E17"/>
    <mergeCell ref="O4:O7"/>
    <mergeCell ref="F8:G8"/>
    <mergeCell ref="R2:S2"/>
    <mergeCell ref="D4:D8"/>
    <mergeCell ref="E4:E8"/>
    <mergeCell ref="N2:O2"/>
    <mergeCell ref="L2:M2"/>
    <mergeCell ref="D2:D3"/>
    <mergeCell ref="H2:I2"/>
    <mergeCell ref="P2:Q2"/>
    <mergeCell ref="E2:E3"/>
    <mergeCell ref="F2:F3"/>
    <mergeCell ref="J2:K2"/>
    <mergeCell ref="P16:Q16"/>
    <mergeCell ref="R16:S16"/>
    <mergeCell ref="E32:I32"/>
    <mergeCell ref="E31:J31"/>
    <mergeCell ref="D16:D17"/>
    <mergeCell ref="B26:B29"/>
    <mergeCell ref="C26:C29"/>
    <mergeCell ref="O9:O12"/>
    <mergeCell ref="B22:B25"/>
    <mergeCell ref="C22:C25"/>
    <mergeCell ref="H16:I16"/>
    <mergeCell ref="J16:K16"/>
    <mergeCell ref="L16:M16"/>
    <mergeCell ref="N16:O16"/>
    <mergeCell ref="C9:C13"/>
    <mergeCell ref="D9:D13"/>
  </mergeCells>
  <phoneticPr fontId="1"/>
  <printOptions horizontalCentered="1"/>
  <pageMargins left="0.38" right="0.38" top="0.3" bottom="0.32" header="0.2" footer="0.39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0" sqref="B10"/>
    </sheetView>
  </sheetViews>
  <sheetFormatPr defaultRowHeight="12.75" x14ac:dyDescent="0.25"/>
  <cols>
    <col min="1" max="1" width="20.46484375" bestFit="1" customWidth="1"/>
  </cols>
  <sheetData>
    <row r="1" spans="1:6" ht="16.149999999999999" x14ac:dyDescent="0.3">
      <c r="A1" s="141" t="s">
        <v>10</v>
      </c>
    </row>
    <row r="2" spans="1:6" ht="16.5" thickBot="1" x14ac:dyDescent="0.35">
      <c r="A2" s="141" t="s">
        <v>45</v>
      </c>
    </row>
    <row r="3" spans="1:6" s="128" customFormat="1" ht="36.75" customHeight="1" thickBot="1" x14ac:dyDescent="0.3">
      <c r="A3" s="135" t="s">
        <v>44</v>
      </c>
      <c r="B3" s="133" t="s">
        <v>46</v>
      </c>
      <c r="C3" s="131" t="s">
        <v>3</v>
      </c>
      <c r="D3" s="131" t="s">
        <v>11</v>
      </c>
      <c r="E3" s="142" t="s">
        <v>6</v>
      </c>
      <c r="F3" s="144" t="s">
        <v>21</v>
      </c>
    </row>
    <row r="4" spans="1:6" s="128" customFormat="1" ht="36.75" customHeight="1" thickTop="1" thickBot="1" x14ac:dyDescent="0.3">
      <c r="A4" s="136" t="s">
        <v>49</v>
      </c>
      <c r="B4" s="134">
        <f>SUM(男子団体・個人!J4:J6)</f>
        <v>47.2</v>
      </c>
      <c r="C4" s="132">
        <f>SUM(男子団体・個人!N4:N6)</f>
        <v>50.974999999999994</v>
      </c>
      <c r="D4" s="132">
        <f>SUM(男子団体・個人!R4:R6)</f>
        <v>38.4</v>
      </c>
      <c r="E4" s="143">
        <f>SUM(B4:D4)</f>
        <v>136.57499999999999</v>
      </c>
      <c r="F4" s="145">
        <v>1</v>
      </c>
    </row>
    <row r="7" spans="1:6" ht="16.149999999999999" x14ac:dyDescent="0.3">
      <c r="A7" s="141" t="s">
        <v>10</v>
      </c>
    </row>
    <row r="8" spans="1:6" ht="16.5" thickBot="1" x14ac:dyDescent="0.35">
      <c r="A8" s="141" t="s">
        <v>47</v>
      </c>
    </row>
    <row r="9" spans="1:6" s="128" customFormat="1" ht="36.75" customHeight="1" thickBot="1" x14ac:dyDescent="0.3">
      <c r="A9" s="135" t="s">
        <v>44</v>
      </c>
      <c r="B9" s="133" t="s">
        <v>3</v>
      </c>
      <c r="C9" s="131" t="s">
        <v>7</v>
      </c>
      <c r="D9" s="131" t="s">
        <v>8</v>
      </c>
      <c r="E9" s="142" t="s">
        <v>48</v>
      </c>
      <c r="F9" s="144" t="s">
        <v>21</v>
      </c>
    </row>
    <row r="10" spans="1:6" s="128" customFormat="1" ht="36.75" customHeight="1" thickTop="1" x14ac:dyDescent="0.25">
      <c r="A10" s="139"/>
      <c r="B10" s="137">
        <f>SUM(女子団体・個人!H9:H11)</f>
        <v>0</v>
      </c>
      <c r="C10" s="130">
        <f>SUM(女子団体・個人!J9:J11)</f>
        <v>0</v>
      </c>
      <c r="D10" s="130">
        <f>SUM(女子団体・個人!L9:L11)</f>
        <v>0</v>
      </c>
      <c r="E10" s="146">
        <f>SUM(B10:D10)</f>
        <v>0</v>
      </c>
      <c r="F10" s="148">
        <f>RANK(E10,$E$10:$E$11)</f>
        <v>1</v>
      </c>
    </row>
    <row r="11" spans="1:6" s="128" customFormat="1" ht="36.75" customHeight="1" thickBot="1" x14ac:dyDescent="0.3">
      <c r="A11" s="140"/>
      <c r="B11" s="138">
        <f>SUM(女子団体・個人!H5:H7)</f>
        <v>0</v>
      </c>
      <c r="C11" s="129">
        <f>SUM(女子団体・個人!J5:J7)</f>
        <v>0</v>
      </c>
      <c r="D11" s="129">
        <f>SUM(女子団体・個人!L5:L7)</f>
        <v>0</v>
      </c>
      <c r="E11" s="147">
        <f>SUM(B11:D11)</f>
        <v>0</v>
      </c>
      <c r="F11" s="149">
        <f>RANK(E11,$E$10:$E$11)</f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男子団体・個人</vt:lpstr>
      <vt:lpstr>女子団体・個人</vt:lpstr>
      <vt:lpstr>団体総合</vt:lpstr>
      <vt:lpstr>女子団体・個人!Print_Area</vt:lpstr>
      <vt:lpstr>男子団体・個人!Print_Area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山本雅丈</dc:creator>
  <cp:lastModifiedBy>浜部武生</cp:lastModifiedBy>
  <cp:lastPrinted>2014-07-12T05:21:18Z</cp:lastPrinted>
  <dcterms:created xsi:type="dcterms:W3CDTF">2005-06-09T01:09:52Z</dcterms:created>
  <dcterms:modified xsi:type="dcterms:W3CDTF">2014-07-12T07:44:14Z</dcterms:modified>
</cp:coreProperties>
</file>